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ЭтаКнига" defaultThemeVersion="124226"/>
  <xr:revisionPtr revIDLastSave="0" documentId="13_ncr:1_{3EABC5C7-8B36-4043-B857-0378B5108C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каз" sheetId="1" r:id="rId1"/>
    <sheet name="Код" sheetId="2" r:id="rId2"/>
  </sheets>
  <calcPr calcId="191029" refMode="R1C1"/>
</workbook>
</file>

<file path=xl/calcChain.xml><?xml version="1.0" encoding="utf-8"?>
<calcChain xmlns="http://schemas.openxmlformats.org/spreadsheetml/2006/main">
  <c r="F21" i="1" l="1"/>
  <c r="F20" i="1"/>
  <c r="E17" i="1"/>
  <c r="F19" i="1"/>
  <c r="E19" i="1"/>
  <c r="E24" i="1" l="1"/>
  <c r="E23" i="1"/>
  <c r="E21" i="1"/>
  <c r="E20" i="1"/>
  <c r="E22" i="1"/>
  <c r="E18" i="1" l="1"/>
  <c r="E10" i="1" l="1"/>
  <c r="F10" i="1"/>
  <c r="F14" i="1"/>
  <c r="F18" i="1"/>
  <c r="F17" i="1"/>
  <c r="E14" i="1" l="1"/>
  <c r="E15" i="1"/>
  <c r="E16" i="1" l="1"/>
  <c r="E9" i="1"/>
  <c r="E8" i="1"/>
  <c r="F13" i="1"/>
  <c r="E13" i="1"/>
  <c r="F9" i="1"/>
  <c r="F8" i="1"/>
  <c r="F7" i="1"/>
  <c r="E7" i="1"/>
</calcChain>
</file>

<file path=xl/sharedStrings.xml><?xml version="1.0" encoding="utf-8"?>
<sst xmlns="http://schemas.openxmlformats.org/spreadsheetml/2006/main" count="86" uniqueCount="70">
  <si>
    <t>Проверка заполнения полей Партнера (столбец B)</t>
  </si>
  <si>
    <t>Проверка заполнения полей Заказчика (столбец D)</t>
  </si>
  <si>
    <t>Партнер</t>
  </si>
  <si>
    <t>Заказчик</t>
  </si>
  <si>
    <t>ИНН</t>
  </si>
  <si>
    <t>Название компании</t>
  </si>
  <si>
    <t>Адрес</t>
  </si>
  <si>
    <t>Город</t>
  </si>
  <si>
    <t>Область/Край</t>
  </si>
  <si>
    <t>Ok!</t>
  </si>
  <si>
    <t>Страна</t>
  </si>
  <si>
    <t>Индекс</t>
  </si>
  <si>
    <t>Телефон рабочий</t>
  </si>
  <si>
    <t>Телефон</t>
  </si>
  <si>
    <t>Email</t>
  </si>
  <si>
    <t>Телефон контактного лица</t>
  </si>
  <si>
    <t>Область деятельности</t>
  </si>
  <si>
    <t>Контактное лицо</t>
  </si>
  <si>
    <t>Наименование</t>
  </si>
  <si>
    <t xml:space="preserve">Диапазоны </t>
  </si>
  <si>
    <t>Неизвестно</t>
  </si>
  <si>
    <t xml:space="preserve">Здравоохранение                                   </t>
  </si>
  <si>
    <t>Россия</t>
  </si>
  <si>
    <t xml:space="preserve">Информационные технологии                         </t>
  </si>
  <si>
    <t xml:space="preserve">Металлургия и Машиностроение                      </t>
  </si>
  <si>
    <t xml:space="preserve">Наука и Образование                               </t>
  </si>
  <si>
    <t xml:space="preserve">Общественное питание                              </t>
  </si>
  <si>
    <t xml:space="preserve">Оптовая торговля                                  </t>
  </si>
  <si>
    <t xml:space="preserve">Отдых, спорт, развлечение                         </t>
  </si>
  <si>
    <t xml:space="preserve">Пищевая и текстильная промышленность              </t>
  </si>
  <si>
    <t xml:space="preserve">Правовые структуры                                </t>
  </si>
  <si>
    <t xml:space="preserve">Прочие                          </t>
  </si>
  <si>
    <t xml:space="preserve">Розничная торговля                                </t>
  </si>
  <si>
    <t xml:space="preserve">Связь и телекоммуникации                          </t>
  </si>
  <si>
    <t xml:space="preserve">Сельское хозяйство                                </t>
  </si>
  <si>
    <t xml:space="preserve">СМИ                                               </t>
  </si>
  <si>
    <t xml:space="preserve">Строительство и проектирование                    </t>
  </si>
  <si>
    <t xml:space="preserve">Транспорт                                         </t>
  </si>
  <si>
    <t xml:space="preserve">Финансы, кредит, страхование                      </t>
  </si>
  <si>
    <t xml:space="preserve">Энергетика                                        </t>
  </si>
  <si>
    <t>Email  Логиста</t>
  </si>
  <si>
    <t xml:space="preserve">Недвижимость                          </t>
  </si>
  <si>
    <t>Логист по сделке</t>
  </si>
  <si>
    <t>Форма заказа Communigate</t>
  </si>
  <si>
    <t>Дата заполнения</t>
  </si>
  <si>
    <t>Дата окончания работ</t>
  </si>
  <si>
    <t>Дата поставки лицензий</t>
  </si>
  <si>
    <t>Технические требования</t>
  </si>
  <si>
    <t>Конкурентная ситуация</t>
  </si>
  <si>
    <t>Комментарии</t>
  </si>
  <si>
    <t>Имя основного домена</t>
  </si>
  <si>
    <t>Дата обработки</t>
  </si>
  <si>
    <t>50-250</t>
  </si>
  <si>
    <t>251-500</t>
  </si>
  <si>
    <t>501-1000</t>
  </si>
  <si>
    <t>1001-2000</t>
  </si>
  <si>
    <t>Количество пользователей</t>
  </si>
  <si>
    <t>Партномер</t>
  </si>
  <si>
    <t>Тип продукта</t>
  </si>
  <si>
    <t>Редакция</t>
  </si>
  <si>
    <t>Кол-во пользователей</t>
  </si>
  <si>
    <t>2001-5000</t>
  </si>
  <si>
    <t>более 5000</t>
  </si>
  <si>
    <t>Количество лицензий</t>
  </si>
  <si>
    <t>Цена</t>
  </si>
  <si>
    <t>Сумма</t>
  </si>
  <si>
    <t>Продукт</t>
  </si>
  <si>
    <t>Тип лицензия</t>
  </si>
  <si>
    <t>АО «СталкерСофт»
Адрес: Москва, ул. Маршала Рыбалко, д. 2к8
Тел./факс: e-mail: sales@communigate.ru
www.communigate.ru</t>
  </si>
  <si>
    <t>ООО «МОНТ»
Адрес: Москва, Пресненский вал, д. 14
Тел./факс: e-mail: communigate@mont.com
www.mont.com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</si>
</sst>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₽-419]_-;\-* #,##0.00\ [$₽-419]_-;_-* &quot;-&quot;??\ [$₽-419]_-;_-@_-"/>
  </numFmts>
  <fonts count="17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indexed="10"/>
      <name val="Calibri"/>
      <family val="2"/>
      <charset val="204"/>
      <scheme val="minor"/>
    </font>
    <font>
      <b/>
      <sz val="9"/>
      <color indexed="56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5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2" xfId="0" applyFont="1" applyBorder="1"/>
    <xf numFmtId="0" fontId="1" fillId="0" borderId="0" xfId="0" applyFont="1"/>
    <xf numFmtId="0" fontId="4" fillId="0" borderId="2" xfId="0" applyFont="1" applyBorder="1"/>
    <xf numFmtId="0" fontId="0" fillId="0" borderId="2" xfId="0" applyBorder="1"/>
    <xf numFmtId="49" fontId="11" fillId="0" borderId="2" xfId="0" applyNumberFormat="1" applyFont="1" applyBorder="1" applyAlignment="1" applyProtection="1">
      <alignment vertical="top" wrapText="1"/>
      <protection locked="0"/>
    </xf>
    <xf numFmtId="0" fontId="10" fillId="5" borderId="2" xfId="0" applyFont="1" applyFill="1" applyBorder="1" applyAlignment="1">
      <alignment horizontal="right" vertical="top" wrapText="1"/>
    </xf>
    <xf numFmtId="0" fontId="14" fillId="5" borderId="2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Continuous" wrapText="1"/>
    </xf>
    <xf numFmtId="2" fontId="14" fillId="5" borderId="2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4" borderId="0" xfId="0" applyFill="1" applyAlignment="1">
      <alignment wrapText="1"/>
    </xf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4" fontId="11" fillId="0" borderId="9" xfId="0" applyNumberFormat="1" applyFont="1" applyBorder="1" applyAlignment="1">
      <alignment horizontal="left" wrapText="1"/>
    </xf>
    <xf numFmtId="14" fontId="11" fillId="6" borderId="9" xfId="0" applyNumberFormat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2" xfId="0" applyBorder="1" applyAlignment="1">
      <alignment wrapText="1"/>
    </xf>
    <xf numFmtId="164" fontId="11" fillId="0" borderId="2" xfId="0" applyNumberFormat="1" applyFont="1" applyBorder="1" applyAlignment="1" applyProtection="1">
      <alignment wrapText="1"/>
      <protection locked="0"/>
    </xf>
    <xf numFmtId="164" fontId="16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1" fontId="11" fillId="0" borderId="2" xfId="0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3" borderId="9" xfId="0" applyFont="1" applyFill="1" applyBorder="1" applyAlignment="1" applyProtection="1">
      <alignment horizontal="left" vertical="top" wrapText="1"/>
      <protection hidden="1"/>
    </xf>
    <xf numFmtId="0" fontId="12" fillId="3" borderId="2" xfId="0" applyFont="1" applyFill="1" applyBorder="1" applyAlignment="1" applyProtection="1">
      <alignment horizontal="left" vertical="top" wrapText="1"/>
      <protection hidden="1"/>
    </xf>
    <xf numFmtId="0" fontId="12" fillId="3" borderId="1" xfId="0" applyFont="1" applyFill="1" applyBorder="1" applyAlignment="1" applyProtection="1">
      <alignment horizontal="left" vertical="top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16" fmlaRange="Код!$A$3:$A$12" noThreeD="1" sel="2" val="0"/>
</file>

<file path=xl/ctrlProps/ctrlProp2.xml><?xml version="1.0" encoding="utf-8"?>
<formControlPr xmlns="http://schemas.microsoft.com/office/spreadsheetml/2009/9/main" objectType="Drop" dropStyle="combo" dx="16" fmlaRange="Код!$B$3:$E$21" noThreeD="1" sel="2" val="0"/>
</file>

<file path=xl/ctrlProps/ctrlProp3.xml><?xml version="1.0" encoding="utf-8"?>
<formControlPr xmlns="http://schemas.microsoft.com/office/spreadsheetml/2009/9/main" objectType="Drop" dropStyle="combo" dx="16" fmlaRange="Код!$F$3:$F$12" noThreeD="1" sel="1" val="2"/>
</file>

<file path=xl/ctrlProps/ctrlProp4.xml><?xml version="1.0" encoding="utf-8"?>
<formControlPr xmlns="http://schemas.microsoft.com/office/spreadsheetml/2009/9/main" objectType="Drop" dropStyle="combo" dx="16" fmlaRange="Код!$F$3:$F$12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9525</xdr:rowOff>
        </xdr:from>
        <xdr:to>
          <xdr:col>3</xdr:col>
          <xdr:colOff>1905000</xdr:colOff>
          <xdr:row>14</xdr:row>
          <xdr:rowOff>200025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9525</xdr:rowOff>
        </xdr:from>
        <xdr:to>
          <xdr:col>3</xdr:col>
          <xdr:colOff>1905000</xdr:colOff>
          <xdr:row>16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3</xdr:col>
          <xdr:colOff>1914525</xdr:colOff>
          <xdr:row>12</xdr:row>
          <xdr:rowOff>28575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1657350</xdr:colOff>
          <xdr:row>10</xdr:row>
          <xdr:rowOff>180975</xdr:rowOff>
        </xdr:from>
        <xdr:to>
          <xdr:col>2</xdr:col>
          <xdr:colOff>3361</xdr:colOff>
          <xdr:row>12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62573</xdr:colOff>
      <xdr:row>3</xdr:row>
      <xdr:rowOff>502024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2267" cy="1066800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1333500</xdr:colOff>
      <xdr:row>0</xdr:row>
      <xdr:rowOff>11206</xdr:rowOff>
    </xdr:from>
    <xdr:to>
      <xdr:col>9</xdr:col>
      <xdr:colOff>27155</xdr:colOff>
      <xdr:row>3</xdr:row>
      <xdr:rowOff>728382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55088" y="11206"/>
          <a:ext cx="3388920" cy="128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E31"/>
  <sheetViews>
    <sheetView tabSelected="1" zoomScale="85" zoomScaleNormal="85" workbookViewId="0">
      <selection activeCell="H14" sqref="H14"/>
    </sheetView>
  </sheetViews>
  <sheetFormatPr defaultColWidth="85.5703125" defaultRowHeight="15" x14ac:dyDescent="0.25"/>
  <cols>
    <col min="1" max="1" width="21" style="22" bestFit="1" customWidth="1"/>
    <col min="2" max="2" width="28.28515625" style="22" customWidth="1"/>
    <col min="3" max="3" width="27.28515625" style="22" customWidth="1"/>
    <col min="4" max="4" width="41.28515625" style="22" customWidth="1"/>
    <col min="5" max="5" width="19" style="22" customWidth="1"/>
    <col min="6" max="6" width="20.28515625" style="22" customWidth="1"/>
    <col min="7" max="7" width="19.7109375" style="22" customWidth="1"/>
    <col min="8" max="8" width="16.42578125" style="22" bestFit="1" customWidth="1"/>
    <col min="9" max="9" width="14" style="22" customWidth="1"/>
    <col min="10" max="10" width="22.5703125" style="22" customWidth="1"/>
    <col min="11" max="16384" width="85.5703125" style="22"/>
  </cols>
  <sheetData>
    <row r="1" spans="1:11" ht="15" customHeight="1" x14ac:dyDescent="0.25">
      <c r="A1" s="20"/>
      <c r="B1" s="20"/>
      <c r="C1" s="13" t="s">
        <v>68</v>
      </c>
      <c r="D1" s="13"/>
      <c r="E1" s="21" t="s">
        <v>43</v>
      </c>
      <c r="F1" s="21"/>
      <c r="J1" s="13" t="s">
        <v>69</v>
      </c>
      <c r="K1" s="13"/>
    </row>
    <row r="2" spans="1:11" ht="15" customHeight="1" x14ac:dyDescent="0.25">
      <c r="A2" s="20"/>
      <c r="B2" s="20"/>
      <c r="C2" s="13"/>
      <c r="D2" s="13"/>
      <c r="E2" s="21"/>
      <c r="F2" s="21"/>
      <c r="J2" s="13"/>
      <c r="K2" s="13"/>
    </row>
    <row r="3" spans="1:11" ht="15" customHeight="1" x14ac:dyDescent="0.25">
      <c r="A3" s="20"/>
      <c r="B3" s="20"/>
      <c r="C3" s="13"/>
      <c r="D3" s="13"/>
      <c r="E3" s="21"/>
      <c r="F3" s="21"/>
      <c r="J3" s="13"/>
      <c r="K3" s="13"/>
    </row>
    <row r="4" spans="1:11" ht="58.5" customHeight="1" x14ac:dyDescent="0.25">
      <c r="B4" s="20"/>
      <c r="C4" s="13"/>
      <c r="D4" s="13"/>
      <c r="E4" s="23"/>
      <c r="F4" s="23"/>
      <c r="J4" s="13"/>
      <c r="K4" s="13"/>
    </row>
    <row r="5" spans="1:11" ht="27" customHeight="1" x14ac:dyDescent="0.25">
      <c r="A5" s="24" t="s">
        <v>2</v>
      </c>
      <c r="B5" s="25"/>
      <c r="C5" s="26" t="s">
        <v>3</v>
      </c>
      <c r="D5" s="25"/>
      <c r="E5" s="15" t="s">
        <v>0</v>
      </c>
      <c r="F5" s="14" t="s">
        <v>1</v>
      </c>
    </row>
    <row r="6" spans="1:11" ht="27" customHeight="1" x14ac:dyDescent="0.25">
      <c r="A6" s="27"/>
      <c r="B6" s="28"/>
      <c r="C6" s="29"/>
      <c r="D6" s="28"/>
      <c r="E6" s="16"/>
      <c r="F6" s="14"/>
    </row>
    <row r="7" spans="1:11" ht="24" x14ac:dyDescent="0.25">
      <c r="A7" s="9" t="s">
        <v>4</v>
      </c>
      <c r="B7" s="8"/>
      <c r="C7" s="9" t="s">
        <v>4</v>
      </c>
      <c r="D7" s="8"/>
      <c r="E7" s="47" t="str">
        <f>IF(ISBLANK(B7)=TRUE,"Необходимо заполнить поле ИНН!",(IF(AND(LEN(B7)&lt;&gt;10,LEN(B7)&lt;&gt;12),"Ошибка! ИНН должен быть 10 или 12 знаков!","Ok!")))</f>
        <v>Необходимо заполнить поле ИНН!</v>
      </c>
      <c r="F7" s="48" t="str">
        <f>IF(ISBLANK(D7)=TRUE,"Необходимо заполнить поле ИНН!",(IF(AND(LEN(D7)&lt;&gt;10,LEN(D7)&lt;&gt;12),"Ошибка! ИНН должен быть 10 или 12 знаков!","Ok!")))</f>
        <v>Необходимо заполнить поле ИНН!</v>
      </c>
    </row>
    <row r="8" spans="1:11" ht="24" x14ac:dyDescent="0.25">
      <c r="A8" s="9" t="s">
        <v>5</v>
      </c>
      <c r="B8" s="8"/>
      <c r="C8" s="9" t="s">
        <v>5</v>
      </c>
      <c r="D8" s="8"/>
      <c r="E8" s="47" t="str">
        <f>IF(ISBLANK(B8)=TRUE,"Необходимо внести название партнера!",(IF(LEN(B8)&gt;70,"Ошибка! Должно быть не более 70 символов!","Ok!")))</f>
        <v>Необходимо внести название партнера!</v>
      </c>
      <c r="F8" s="48" t="str">
        <f>IF(ISBLANK(D7)=TRUE,"Необходимо внести название заказчика!",(IF(LEN(D7)&gt;70,"Ошибка! Должно быть не более 70 символов!","Ok!")))</f>
        <v>Необходимо внести название заказчика!</v>
      </c>
    </row>
    <row r="9" spans="1:11" ht="24" x14ac:dyDescent="0.25">
      <c r="A9" s="9" t="s">
        <v>6</v>
      </c>
      <c r="B9" s="8"/>
      <c r="C9" s="9" t="s">
        <v>6</v>
      </c>
      <c r="D9" s="8"/>
      <c r="E9" s="47" t="str">
        <f>IF(ISBLANK(B9)=TRUE,"Необходимо внести адрес партнера!",(IF(LEN(B9)&gt;35,"Ошибка, должно быть не более 35 символов!","Ok!")))</f>
        <v>Необходимо внести адрес партнера!</v>
      </c>
      <c r="F9" s="48" t="str">
        <f>IF(ISBLANK(D9)=TRUE,"Необходимо внести адрес заказчика!",(IF(LEN(D9)&gt;35,"Ошибка, должно быть не более 35 символов!","Ok!")))</f>
        <v>Необходимо внести адрес заказчика!</v>
      </c>
    </row>
    <row r="10" spans="1:11" ht="24" x14ac:dyDescent="0.25">
      <c r="A10" s="9" t="s">
        <v>7</v>
      </c>
      <c r="B10" s="8"/>
      <c r="C10" s="9" t="s">
        <v>7</v>
      </c>
      <c r="D10" s="8"/>
      <c r="E10" s="47" t="str">
        <f>IF(ISBLANK(B10)=TRUE,"Укажите город реселлера!",(IF(LEN(B10)&gt;35,"Ошибка! Должно быть не более 35 символов!","Ok!")))</f>
        <v>Укажите город реселлера!</v>
      </c>
      <c r="F10" s="48" t="str">
        <f>IF(ISBLANK(D10)=TRUE,"Укажите город закзчика!",(IF(LEN(D10)&gt;35,"Ошибка! Должно быть не более 35 символов!","Ok!")))</f>
        <v>Укажите город закзчика!</v>
      </c>
    </row>
    <row r="11" spans="1:11" x14ac:dyDescent="0.25">
      <c r="A11" s="9" t="s">
        <v>8</v>
      </c>
      <c r="B11" s="8"/>
      <c r="C11" s="9" t="s">
        <v>8</v>
      </c>
      <c r="D11" s="8"/>
      <c r="E11" s="47" t="s">
        <v>9</v>
      </c>
      <c r="F11" s="48" t="s">
        <v>9</v>
      </c>
    </row>
    <row r="12" spans="1:11" x14ac:dyDescent="0.25">
      <c r="A12" s="9" t="s">
        <v>10</v>
      </c>
      <c r="B12" s="8"/>
      <c r="C12" s="9" t="s">
        <v>10</v>
      </c>
      <c r="D12" s="8"/>
      <c r="E12" s="47" t="s">
        <v>9</v>
      </c>
      <c r="F12" s="48" t="s">
        <v>9</v>
      </c>
    </row>
    <row r="13" spans="1:11" ht="24" x14ac:dyDescent="0.25">
      <c r="A13" s="9" t="s">
        <v>11</v>
      </c>
      <c r="B13" s="8"/>
      <c r="C13" s="9" t="s">
        <v>11</v>
      </c>
      <c r="D13" s="8"/>
      <c r="E13" s="47" t="str">
        <f>IF(ISBLANK(B13)=TRUE,"Необходимо внести Индекс",(IF(LEN(B13)&gt;6,"Ошибка! Должно быть не более 6 символов!","Ok!")))</f>
        <v>Необходимо внести Индекс</v>
      </c>
      <c r="F13" s="48" t="str">
        <f>IF(ISBLANK(D13)=TRUE,"Необходимо внести Индекс",(IF(LEN(D13)&gt;6,"Ошибка! Должно быть не более 6 символов!","Ok!")))</f>
        <v>Необходимо внести Индекс</v>
      </c>
    </row>
    <row r="14" spans="1:11" ht="24" x14ac:dyDescent="0.25">
      <c r="A14" s="9" t="s">
        <v>12</v>
      </c>
      <c r="B14" s="8"/>
      <c r="C14" s="9" t="s">
        <v>13</v>
      </c>
      <c r="D14" s="8"/>
      <c r="E14" s="47" t="str">
        <f>IF(ISBLANK(B14)=TRUE,"Укажите номер телефона!",IF(ISERROR(SEARCH("/",B14))=FALSE,"Символ (/) недопустим!",IF(ISERROR(SEARCH(",",B14))=FALSE,"Символ (,)  недопустим!",IF(ISERROR(SEARCH(".",B14))=FALSE,"Символ (.) недопустим!",IF(LEN(B14)&gt;25,"В номере факс. не более 25 символов!","Ok!")))))</f>
        <v>Укажите номер телефона!</v>
      </c>
      <c r="F14" s="48" t="str">
        <f>IF(ISBLANK(D14)=TRUE,"Укажите номер телефона!",IF(ISERROR(SEARCH("/",D14))=FALSE,"Символ (/) недопустим!",IF(ISERROR(SEARCH(",",D14))=FALSE,"Символ (,)  недопустим!",IF(ISERROR(SEARCH(".",D14))=FALSE,"Символ (.) недопустим!",IF(LEN(D14)&gt;35,"В номере факс. не более 35 символов!","Ok!")))))</f>
        <v>Укажите номер телефона!</v>
      </c>
    </row>
    <row r="15" spans="1:11" ht="24" x14ac:dyDescent="0.25">
      <c r="A15" s="9" t="s">
        <v>14</v>
      </c>
      <c r="B15" s="8"/>
      <c r="C15" s="9" t="s">
        <v>56</v>
      </c>
      <c r="D15" s="8"/>
      <c r="E15" s="47" t="str">
        <f>IF(ISBLANK(B15)=TRUE,"Необходимо внести email!",(IF(LEN(B15)&gt;50,"Ошибка! Должно быть не более 50 символов!","Ok!")))</f>
        <v>Необходимо внести email!</v>
      </c>
      <c r="F15" s="48" t="s">
        <v>9</v>
      </c>
    </row>
    <row r="16" spans="1:11" ht="24" x14ac:dyDescent="0.25">
      <c r="A16" s="9" t="s">
        <v>15</v>
      </c>
      <c r="B16" s="8"/>
      <c r="C16" s="9" t="s">
        <v>16</v>
      </c>
      <c r="D16" s="8"/>
      <c r="E16" s="47" t="str">
        <f>IF(ISBLANK(B16)=TRUE,"Укажите номер телефона!",IF(ISERROR((SEARCH("+",C16)))=FALSE,"Символ (+) недопустим!",IF(ISERROR(SEARCH("/",C16))=FALSE,"Символ (/) недопустим!",IF(ISERROR(SEARCH(",",C16))=FALSE,"Символ (,)  недопустим!",IF(ISERROR(SEARCH(".",C16))=FALSE,"Символ (.) недопустим!",IF(LEN(B16)&gt;25,"В номере факс. не более 25 символов!","Ok!"))))))</f>
        <v>Укажите номер телефона!</v>
      </c>
      <c r="F16" s="48" t="s">
        <v>9</v>
      </c>
    </row>
    <row r="17" spans="1:57" ht="24" x14ac:dyDescent="0.25">
      <c r="A17" s="9" t="s">
        <v>17</v>
      </c>
      <c r="B17" s="8"/>
      <c r="C17" s="9" t="s">
        <v>17</v>
      </c>
      <c r="D17" s="8"/>
      <c r="E17" s="47" t="str">
        <f>IF(ISBLANK(B17)=TRUE,"Необходимо внести контактное лицо!",(IF(LEN(B17)&gt;50,"Ошибка! Должно быть не более 50 символов!","Ok!")))</f>
        <v>Необходимо внести контактное лицо!</v>
      </c>
      <c r="F17" s="48" t="str">
        <f>IF(ISBLANK(D17)=TRUE,"Необходимо внести контактное лицо!",(IF(LEN(D17)&gt;50,"Ошибка! Должно быть не более 50 символов!","Ok!")))</f>
        <v>Необходимо внести контактное лицо!</v>
      </c>
    </row>
    <row r="18" spans="1:57" ht="24" x14ac:dyDescent="0.25">
      <c r="A18" s="9" t="s">
        <v>42</v>
      </c>
      <c r="B18" s="8"/>
      <c r="C18" s="9" t="s">
        <v>14</v>
      </c>
      <c r="D18" s="8"/>
      <c r="E18" s="47" t="str">
        <f>IF(ISBLANK(B18)=TRUE,"Необходимо внести контактное лицо!",(IF(LEN(B18)&gt;25,"Ошибка! Должно быть не более 25 символов!","Ok!")))</f>
        <v>Необходимо внести контактное лицо!</v>
      </c>
      <c r="F18" s="48" t="str">
        <f>IF(ISBLANK(D18)=TRUE,"Необходимо внести email!",(IF(LEN(D18)&gt;50,"Ошибка! Должно быть не более 50 символов!","Ok!")))</f>
        <v>Необходимо внести email!</v>
      </c>
    </row>
    <row r="19" spans="1:57" ht="24" x14ac:dyDescent="0.25">
      <c r="A19" s="9" t="s">
        <v>40</v>
      </c>
      <c r="B19" s="8"/>
      <c r="C19" s="9" t="s">
        <v>50</v>
      </c>
      <c r="D19" s="8"/>
      <c r="E19" s="47" t="str">
        <f>IF(ISBLANK(B19)=TRUE,"Необходимо внести email!",(IF(LEN(B19)&gt;50,"Ошибка! Должно быть не более 50 символов!","Ok!")))</f>
        <v>Необходимо внести email!</v>
      </c>
      <c r="F19" s="48" t="str">
        <f>IF(ISBLANK(D19)=TRUE,"Необходимо внести имя домена!",(IF(LEN(D19)&gt;100,"Ошибка! Должно быть не более 100 символов!","Ok!")))</f>
        <v>Необходимо внести имя домена!</v>
      </c>
    </row>
    <row r="20" spans="1:57" s="33" customFormat="1" ht="24" x14ac:dyDescent="0.25">
      <c r="A20" s="9" t="s">
        <v>44</v>
      </c>
      <c r="B20" s="30"/>
      <c r="C20" s="9" t="s">
        <v>51</v>
      </c>
      <c r="D20" s="31"/>
      <c r="E20" s="47" t="str">
        <f>IF(ISBLANK(B20)=TRUE,"Необходимо внести Дату!",(IF(LEN(B20)&gt;10,"Ошибка! Должно быть не более 10 символов!","Ok!")))</f>
        <v>Необходимо внести Дату!</v>
      </c>
      <c r="F20" s="48" t="str">
        <f>IF(ISBLANK(C20)=TRUE,"Необходимо внести Дату!",(IF(LEN(C20)&gt;50,"Ошибка! Должно быть не более 50 символов!","Ok!")))</f>
        <v>Ok!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s="33" customFormat="1" ht="24" x14ac:dyDescent="0.25">
      <c r="A21" s="9" t="s">
        <v>45</v>
      </c>
      <c r="B21" s="30"/>
      <c r="C21" s="9" t="s">
        <v>46</v>
      </c>
      <c r="D21" s="30"/>
      <c r="E21" s="48" t="str">
        <f t="shared" ref="E21" si="0">IF(ISBLANK(B21)=TRUE,"Необходимо внести Дату!",(IF(LEN(B21)&gt;10,"Ошибка! Должно быть не более 10 символов!","Ok!")))</f>
        <v>Необходимо внести Дату!</v>
      </c>
      <c r="F21" s="49" t="str">
        <f>IF(ISBLANK(C21)=TRUE,"Необходимо внести Дату!",(IF(LEN(C21)&gt;50,"Ошибка! Должно быть не более 50 символов!","Ok!")))</f>
        <v>Ok!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7" s="33" customFormat="1" ht="24" x14ac:dyDescent="0.25">
      <c r="A22" s="9" t="s">
        <v>47</v>
      </c>
      <c r="B22" s="34"/>
      <c r="C22" s="35"/>
      <c r="D22" s="36"/>
      <c r="E22" s="48" t="str">
        <f>IF(ISBLANK(B22)=TRUE,"Необходимо внести Требования!",(IF(LEN(B22)&gt;100,"Ошибка! Должно быть не более 100 символов!","Ok!")))</f>
        <v>Необходимо внести Требования!</v>
      </c>
      <c r="F22" s="37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57" s="33" customFormat="1" ht="36" x14ac:dyDescent="0.25">
      <c r="A23" s="9" t="s">
        <v>48</v>
      </c>
      <c r="B23" s="34"/>
      <c r="C23" s="35"/>
      <c r="D23" s="36"/>
      <c r="E23" s="48" t="str">
        <f>IF(ISBLANK(B23)=TRUE,"Необходимо описать конкурентную ситуацию!",(IF(LEN(B23)&gt;100,"Ошибка! Должно быть не более 100 символов!","Ok!")))</f>
        <v>Необходимо описать конкурентную ситуацию!</v>
      </c>
      <c r="F23" s="37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57" s="33" customFormat="1" ht="24" x14ac:dyDescent="0.25">
      <c r="A24" s="9" t="s">
        <v>49</v>
      </c>
      <c r="B24" s="34"/>
      <c r="C24" s="35"/>
      <c r="D24" s="36"/>
      <c r="E24" s="48" t="str">
        <f>IF(ISBLANK(B24)=TRUE,"Необходимо внести Комментарий!",(IF(LEN(B24)&gt;100,"Ошибка! Должно быть не более 100 символов!","Ok!")))</f>
        <v>Необходимо внести Комментарий!</v>
      </c>
      <c r="F24" s="37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</row>
    <row r="25" spans="1:57" s="38" customFormat="1" ht="36" customHeight="1" x14ac:dyDescent="0.25">
      <c r="A25" s="10" t="s">
        <v>57</v>
      </c>
      <c r="B25" s="12" t="s">
        <v>18</v>
      </c>
      <c r="C25" s="12" t="s">
        <v>66</v>
      </c>
      <c r="D25" s="11" t="s">
        <v>67</v>
      </c>
      <c r="E25" s="11" t="s">
        <v>58</v>
      </c>
      <c r="F25" s="11" t="s">
        <v>59</v>
      </c>
      <c r="G25" s="11" t="s">
        <v>60</v>
      </c>
      <c r="H25" s="11" t="s">
        <v>64</v>
      </c>
      <c r="I25" s="11" t="s">
        <v>63</v>
      </c>
      <c r="J25" s="10" t="s">
        <v>65</v>
      </c>
    </row>
    <row r="26" spans="1:57" ht="15.75" x14ac:dyDescent="0.25">
      <c r="A26" s="39"/>
      <c r="B26" s="39"/>
      <c r="C26" s="39"/>
      <c r="D26" s="39"/>
      <c r="E26" s="39"/>
      <c r="F26" s="39"/>
      <c r="G26" s="39"/>
      <c r="H26" s="40"/>
      <c r="I26" s="39"/>
      <c r="J26" s="41"/>
    </row>
    <row r="27" spans="1:57" ht="15.75" x14ac:dyDescent="0.25">
      <c r="A27" s="39"/>
      <c r="B27" s="39"/>
      <c r="C27" s="39"/>
      <c r="D27" s="39"/>
      <c r="E27" s="39"/>
      <c r="F27" s="39"/>
      <c r="G27" s="39"/>
      <c r="H27" s="40"/>
      <c r="I27" s="39"/>
      <c r="J27" s="41"/>
    </row>
    <row r="28" spans="1:57" ht="15.75" x14ac:dyDescent="0.25">
      <c r="A28" s="39"/>
      <c r="B28" s="39"/>
      <c r="C28" s="39"/>
      <c r="D28" s="39"/>
      <c r="E28" s="39"/>
      <c r="F28" s="39"/>
      <c r="G28" s="39"/>
      <c r="H28" s="40"/>
      <c r="I28" s="39"/>
      <c r="J28" s="41"/>
    </row>
    <row r="29" spans="1:57" ht="15.75" x14ac:dyDescent="0.25">
      <c r="A29" s="39"/>
      <c r="B29" s="39"/>
      <c r="C29" s="39"/>
      <c r="D29" s="39"/>
      <c r="E29" s="39"/>
      <c r="F29" s="39"/>
      <c r="G29" s="39"/>
      <c r="H29" s="40"/>
      <c r="I29" s="39"/>
      <c r="J29" s="41"/>
    </row>
    <row r="30" spans="1:57" x14ac:dyDescent="0.25">
      <c r="A30" s="42"/>
      <c r="B30" s="40"/>
      <c r="C30" s="40"/>
      <c r="D30" s="43"/>
      <c r="E30" s="44"/>
      <c r="F30" s="39"/>
      <c r="G30" s="45"/>
      <c r="H30" s="39"/>
      <c r="I30" s="39"/>
      <c r="J30" s="46"/>
    </row>
    <row r="31" spans="1:57" x14ac:dyDescent="0.25">
      <c r="A31" s="42"/>
      <c r="B31" s="40"/>
      <c r="C31" s="40"/>
      <c r="D31" s="43"/>
      <c r="E31" s="44"/>
      <c r="F31" s="39"/>
      <c r="G31" s="39"/>
      <c r="H31" s="39"/>
      <c r="I31" s="39"/>
      <c r="J31" s="46"/>
    </row>
  </sheetData>
  <mergeCells count="10">
    <mergeCell ref="J1:K4"/>
    <mergeCell ref="B22:D22"/>
    <mergeCell ref="B23:D23"/>
    <mergeCell ref="B24:D24"/>
    <mergeCell ref="E1:F4"/>
    <mergeCell ref="F5:F6"/>
    <mergeCell ref="C1:D4"/>
    <mergeCell ref="C5:D6"/>
    <mergeCell ref="A5:B6"/>
    <mergeCell ref="E5:E6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14</xdr:row>
                    <xdr:rowOff>9525</xdr:rowOff>
                  </from>
                  <to>
                    <xdr:col>3</xdr:col>
                    <xdr:colOff>1905000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9525</xdr:rowOff>
                  </from>
                  <to>
                    <xdr:col>3</xdr:col>
                    <xdr:colOff>1905000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3</xdr:col>
                    <xdr:colOff>1914525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0</xdr:col>
                    <xdr:colOff>1657350</xdr:colOff>
                    <xdr:row>10</xdr:row>
                    <xdr:rowOff>180975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F22"/>
  <sheetViews>
    <sheetView workbookViewId="0">
      <selection activeCell="A10" sqref="A10"/>
    </sheetView>
  </sheetViews>
  <sheetFormatPr defaultRowHeight="15" x14ac:dyDescent="0.25"/>
  <cols>
    <col min="1" max="1" width="18.140625" customWidth="1"/>
    <col min="6" max="6" width="18.28515625" customWidth="1"/>
  </cols>
  <sheetData>
    <row r="1" spans="1:6" ht="15.75" x14ac:dyDescent="0.25">
      <c r="A1" s="1"/>
      <c r="B1" s="18"/>
      <c r="C1" s="18"/>
      <c r="D1" s="18"/>
      <c r="E1" s="18"/>
      <c r="F1" s="1"/>
    </row>
    <row r="2" spans="1:6" x14ac:dyDescent="0.25">
      <c r="A2" s="2" t="s">
        <v>19</v>
      </c>
      <c r="B2" s="19" t="s">
        <v>18</v>
      </c>
      <c r="C2" s="19"/>
      <c r="D2" s="19"/>
      <c r="E2" s="19"/>
      <c r="F2" s="3" t="s">
        <v>18</v>
      </c>
    </row>
    <row r="3" spans="1:6" x14ac:dyDescent="0.25">
      <c r="A3" s="4" t="s">
        <v>20</v>
      </c>
      <c r="B3" s="17" t="s">
        <v>21</v>
      </c>
      <c r="C3" s="17"/>
      <c r="D3" s="17"/>
      <c r="E3" s="17"/>
      <c r="F3" s="6" t="s">
        <v>22</v>
      </c>
    </row>
    <row r="4" spans="1:6" x14ac:dyDescent="0.25">
      <c r="A4" s="4" t="s">
        <v>52</v>
      </c>
      <c r="B4" s="17" t="s">
        <v>23</v>
      </c>
      <c r="C4" s="17"/>
      <c r="D4" s="17"/>
      <c r="E4" s="17"/>
      <c r="F4" s="7"/>
    </row>
    <row r="5" spans="1:6" x14ac:dyDescent="0.25">
      <c r="A5" s="4" t="s">
        <v>53</v>
      </c>
      <c r="B5" s="17" t="s">
        <v>24</v>
      </c>
      <c r="C5" s="17"/>
      <c r="D5" s="17"/>
      <c r="E5" s="17"/>
      <c r="F5" s="7"/>
    </row>
    <row r="6" spans="1:6" x14ac:dyDescent="0.25">
      <c r="A6" s="4" t="s">
        <v>54</v>
      </c>
      <c r="B6" s="17" t="s">
        <v>25</v>
      </c>
      <c r="C6" s="17"/>
      <c r="D6" s="17"/>
      <c r="E6" s="17"/>
      <c r="F6" s="7"/>
    </row>
    <row r="7" spans="1:6" x14ac:dyDescent="0.25">
      <c r="A7" s="4" t="s">
        <v>55</v>
      </c>
      <c r="B7" s="17" t="s">
        <v>41</v>
      </c>
      <c r="C7" s="17"/>
      <c r="D7" s="17"/>
      <c r="E7" s="17"/>
      <c r="F7" s="7"/>
    </row>
    <row r="8" spans="1:6" x14ac:dyDescent="0.25">
      <c r="A8" s="4" t="s">
        <v>61</v>
      </c>
      <c r="B8" s="17" t="s">
        <v>26</v>
      </c>
      <c r="C8" s="17"/>
      <c r="D8" s="17"/>
      <c r="E8" s="17"/>
      <c r="F8" s="7"/>
    </row>
    <row r="9" spans="1:6" x14ac:dyDescent="0.25">
      <c r="A9" s="4" t="s">
        <v>62</v>
      </c>
      <c r="B9" s="17" t="s">
        <v>27</v>
      </c>
      <c r="C9" s="17"/>
      <c r="D9" s="17"/>
      <c r="E9" s="17"/>
      <c r="F9" s="7"/>
    </row>
    <row r="10" spans="1:6" x14ac:dyDescent="0.25">
      <c r="A10" s="4"/>
      <c r="B10" s="17" t="s">
        <v>28</v>
      </c>
      <c r="C10" s="17"/>
      <c r="D10" s="17"/>
      <c r="E10" s="17"/>
      <c r="F10" s="7"/>
    </row>
    <row r="11" spans="1:6" x14ac:dyDescent="0.25">
      <c r="A11" s="4"/>
      <c r="B11" s="17" t="s">
        <v>29</v>
      </c>
      <c r="C11" s="17"/>
      <c r="D11" s="17"/>
      <c r="E11" s="17"/>
      <c r="F11" s="7"/>
    </row>
    <row r="12" spans="1:6" x14ac:dyDescent="0.25">
      <c r="A12" s="4"/>
      <c r="B12" s="17" t="s">
        <v>30</v>
      </c>
      <c r="C12" s="17"/>
      <c r="D12" s="17"/>
      <c r="E12" s="17"/>
      <c r="F12" s="7"/>
    </row>
    <row r="13" spans="1:6" x14ac:dyDescent="0.25">
      <c r="A13" s="5"/>
      <c r="B13" s="17" t="s">
        <v>31</v>
      </c>
      <c r="C13" s="17"/>
      <c r="D13" s="17"/>
      <c r="E13" s="17"/>
    </row>
    <row r="14" spans="1:6" x14ac:dyDescent="0.25">
      <c r="A14" s="5"/>
      <c r="B14" s="17" t="s">
        <v>32</v>
      </c>
      <c r="C14" s="17"/>
      <c r="D14" s="17"/>
      <c r="E14" s="17"/>
    </row>
    <row r="15" spans="1:6" x14ac:dyDescent="0.25">
      <c r="A15" s="5"/>
      <c r="B15" s="17" t="s">
        <v>33</v>
      </c>
      <c r="C15" s="17"/>
      <c r="D15" s="17"/>
      <c r="E15" s="17"/>
    </row>
    <row r="16" spans="1:6" x14ac:dyDescent="0.25">
      <c r="A16" s="5"/>
      <c r="B16" s="17" t="s">
        <v>34</v>
      </c>
      <c r="C16" s="17"/>
      <c r="D16" s="17"/>
      <c r="E16" s="17"/>
    </row>
    <row r="17" spans="1:5" x14ac:dyDescent="0.25">
      <c r="A17" s="5"/>
      <c r="B17" s="17" t="s">
        <v>35</v>
      </c>
      <c r="C17" s="17"/>
      <c r="D17" s="17"/>
      <c r="E17" s="17"/>
    </row>
    <row r="18" spans="1:5" x14ac:dyDescent="0.25">
      <c r="A18" s="5"/>
      <c r="B18" s="17" t="s">
        <v>36</v>
      </c>
      <c r="C18" s="17"/>
      <c r="D18" s="17"/>
      <c r="E18" s="17"/>
    </row>
    <row r="19" spans="1:5" x14ac:dyDescent="0.25">
      <c r="A19" s="5"/>
      <c r="B19" s="17" t="s">
        <v>37</v>
      </c>
      <c r="C19" s="17"/>
      <c r="D19" s="17"/>
      <c r="E19" s="17"/>
    </row>
    <row r="20" spans="1:5" x14ac:dyDescent="0.25">
      <c r="A20" s="5"/>
      <c r="B20" s="17" t="s">
        <v>38</v>
      </c>
      <c r="C20" s="17"/>
      <c r="D20" s="17"/>
      <c r="E20" s="17"/>
    </row>
    <row r="21" spans="1:5" x14ac:dyDescent="0.25">
      <c r="A21" s="5"/>
      <c r="B21" s="17" t="s">
        <v>39</v>
      </c>
      <c r="C21" s="17"/>
      <c r="D21" s="17"/>
      <c r="E21" s="17"/>
    </row>
    <row r="22" spans="1:5" x14ac:dyDescent="0.25">
      <c r="A22" s="5"/>
    </row>
  </sheetData>
  <mergeCells count="21">
    <mergeCell ref="B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9:E19"/>
    <mergeCell ref="B20:E20"/>
    <mergeCell ref="B21:E21"/>
    <mergeCell ref="B13:E13"/>
    <mergeCell ref="B14:E14"/>
    <mergeCell ref="B15:E15"/>
    <mergeCell ref="B16:E16"/>
    <mergeCell ref="B17:E17"/>
    <mergeCell ref="B18:E18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4B66124E9F0AB48B51ACD83DD29D962" ma:contentTypeVersion="0" ma:contentTypeDescription="Создание документа." ma:contentTypeScope="" ma:versionID="741c3f0b0e042ee16010b63e7450f68b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79CE3FD-7B09-4BAF-A0FA-1616038EC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A1CCBE-A26E-42A5-AB57-4302A9946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FB04B8-D94C-4E8B-AD41-DB5F261AC86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Заказ</vt:lpstr>
      <vt:lpstr>Код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2011-11-01T11:47:24Z</dcterms:created>
  <dcterms:modified xsi:type="dcterms:W3CDTF">2023-06-29T11:54:37Z</dcterms:modified>
</cp:coreProperties>
</file>