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###КЛИЕНТЫ&amp;ПОСТАВЩИКИ\#КОММЕРЧЕСКИЕ ПРЕДЛОЖЕНИЯ\iiko\iiko FastFood\"/>
    </mc:Choice>
  </mc:AlternateContent>
  <bookViews>
    <workbookView xWindow="0" yWindow="0" windowWidth="14370" windowHeight="12360"/>
  </bookViews>
  <sheets>
    <sheet name="КП iiko" sheetId="1" r:id="rId1"/>
    <sheet name="КП iikoCloud" sheetId="3" r:id="rId2"/>
  </sheets>
  <definedNames>
    <definedName name="__xlnm.Print_Area" localSheetId="1">'КП iikoCloud'!$A$14:$E$40</definedName>
    <definedName name="__xlnm.Print_Area">'КП iiko'!$A$14:$E$44</definedName>
    <definedName name="_xlnm.Print_Area" localSheetId="0">'КП iiko'!$A$1:$E$45</definedName>
    <definedName name="_xlnm.Print_Area" localSheetId="1">'КП iikoCloud'!$A$1:$E$41</definedName>
  </definedNames>
  <calcPr calcId="152511" refMode="R1C1"/>
</workbook>
</file>

<file path=xl/calcChain.xml><?xml version="1.0" encoding="utf-8"?>
<calcChain xmlns="http://schemas.openxmlformats.org/spreadsheetml/2006/main">
  <c r="E42" i="1" l="1"/>
  <c r="E41" i="1"/>
  <c r="E38" i="3"/>
  <c r="E37" i="3"/>
  <c r="B4" i="3"/>
  <c r="B4" i="1"/>
  <c r="E36" i="3"/>
  <c r="E35" i="3"/>
  <c r="E32" i="3"/>
  <c r="E31" i="3"/>
  <c r="E33" i="3" s="1"/>
  <c r="E39" i="3" s="1"/>
  <c r="E30" i="3"/>
  <c r="E26" i="3"/>
  <c r="E25" i="3"/>
  <c r="E24" i="3"/>
  <c r="E23" i="3"/>
  <c r="E22" i="3"/>
  <c r="E21" i="3"/>
  <c r="E20" i="3"/>
  <c r="E18" i="3"/>
  <c r="E17" i="3"/>
  <c r="B13" i="3"/>
  <c r="E27" i="3" l="1"/>
  <c r="E40" i="3"/>
  <c r="E37" i="1" l="1"/>
  <c r="E36" i="1"/>
  <c r="E28" i="1"/>
  <c r="E21" i="1"/>
  <c r="E27" i="1" l="1"/>
  <c r="E26" i="1"/>
  <c r="E20" i="1" l="1"/>
  <c r="E40" i="1" l="1"/>
  <c r="E39" i="1"/>
  <c r="E35" i="1"/>
  <c r="E34" i="1"/>
  <c r="E30" i="1"/>
  <c r="E29" i="1"/>
  <c r="E25" i="1"/>
  <c r="E24" i="1"/>
  <c r="E19" i="1"/>
  <c r="E18" i="1"/>
  <c r="E22" i="1" s="1"/>
  <c r="E17" i="1"/>
  <c r="B13" i="1"/>
  <c r="E31" i="1" l="1"/>
  <c r="E43" i="1" l="1"/>
  <c r="E44" i="1" s="1"/>
</calcChain>
</file>

<file path=xl/sharedStrings.xml><?xml version="1.0" encoding="utf-8"?>
<sst xmlns="http://schemas.openxmlformats.org/spreadsheetml/2006/main" count="126" uniqueCount="67">
  <si>
    <t>Предложение по автоматизации на базе ПО iiko</t>
  </si>
  <si>
    <t>Верно по состоянию на дату:</t>
  </si>
  <si>
    <t xml:space="preserve">Заказчик: </t>
  </si>
  <si>
    <t>Адрес:</t>
  </si>
  <si>
    <t>ФИО</t>
  </si>
  <si>
    <t>Телефон:</t>
  </si>
  <si>
    <t>Электронный адрес:</t>
  </si>
  <si>
    <t>Исполнитель:</t>
  </si>
  <si>
    <t>ООО "ПОС-ККМ"</t>
  </si>
  <si>
    <t>+7 499 390 7767</t>
  </si>
  <si>
    <t>Наименование</t>
  </si>
  <si>
    <t>Краткая характеристика</t>
  </si>
  <si>
    <t>Кол-во</t>
  </si>
  <si>
    <t>Программное обеспечение iiko</t>
  </si>
  <si>
    <t>iikoServer</t>
  </si>
  <si>
    <t>сервер iiko в ресторане (лицензия для одного сервера, не включает АРМ)</t>
  </si>
  <si>
    <t>iikoFront</t>
  </si>
  <si>
    <t>автоматизация кассовой станции (лицензия для одного АРМ фронт-офиса) (раздача, столовая, магазин, буфет)</t>
  </si>
  <si>
    <t>iikoOffice</t>
  </si>
  <si>
    <t>автоматизация управления складом, персоналом, финансами (лицензия для одного АРМ бэк-офиса)</t>
  </si>
  <si>
    <t>Всего за программное обеспечение iiko:</t>
  </si>
  <si>
    <t>Оборудование</t>
  </si>
  <si>
    <t>Денежный ящик</t>
  </si>
  <si>
    <t>Чековая лента</t>
  </si>
  <si>
    <t>карта пластиковая для персонала</t>
  </si>
  <si>
    <t>карта пластиковая iiko для персонала, запись 4-х символьного кода на 2-ю дорожку</t>
  </si>
  <si>
    <t>Всего за оборудование:</t>
  </si>
  <si>
    <t>Услуги</t>
  </si>
  <si>
    <t>Установка и настройка ПО</t>
  </si>
  <si>
    <t>Настройка периферийного оборудования</t>
  </si>
  <si>
    <t>Внедрение ПО iiko</t>
  </si>
  <si>
    <t>Установка и настройка АРМ и ПО iiko на рабочей станции и серверах (настройка сервера, установка и настройка кассового ПО, установка и настройка рабочего места бухгалтера)</t>
  </si>
  <si>
    <t>Итого Внедрение ПО</t>
  </si>
  <si>
    <t>Обучение / автоматизация бизнес-процессов</t>
  </si>
  <si>
    <t>Стартовое обучение ПО iiko</t>
  </si>
  <si>
    <t>Обучение кассиров</t>
  </si>
  <si>
    <t>Итого:</t>
  </si>
  <si>
    <t>Данное коммерческое предложение не включает в себя: монтажные работы, установку и настройку сетевого оборудования, а также командировочные и транспортные расходы.</t>
  </si>
  <si>
    <t>Цена для клиента, р.</t>
  </si>
  <si>
    <t>Стоимостьдля клиента, р. (розница)</t>
  </si>
  <si>
    <t>Чековая лента 80х80 термо (намотка 58 м., 1 коробка, 72 шт.), код 26842</t>
  </si>
  <si>
    <t>7 ККТ, 4х принтеры, 10 х ридеры смарт-карт</t>
  </si>
  <si>
    <t>Фискальный регистратор</t>
  </si>
  <si>
    <t xml:space="preserve">iikoCheckOut </t>
  </si>
  <si>
    <t>поддержка оплаты банковскими картами (лицензия для одного АРМ)</t>
  </si>
  <si>
    <t>iikoCustomerDisplay</t>
  </si>
  <si>
    <t>дисплей покупателя для ресторана с быстрым обслуживанием (лицензия для одной кассы)</t>
  </si>
  <si>
    <t>POS-терминал c 2-мя экранами</t>
  </si>
  <si>
    <t>Платежный электронный терминал IWL250 GPRS,CTLS c ПО начального уровня, код 30871</t>
  </si>
  <si>
    <t>Платежный электронный терминал</t>
  </si>
  <si>
    <t>Чековый принтер</t>
  </si>
  <si>
    <r>
      <t xml:space="preserve">POS-терминал APEXA ™ G cо вторым экраном 15", J1900, 4Гб, SSD 64Gb, 15", емкостной экран PCAP, MSR, 7xUSB, 5xRS232 с ОС WIN 10 IOT, код pos-189
</t>
    </r>
    <r>
      <rPr>
        <b/>
        <sz val="8"/>
        <color rgb="FFFF0000"/>
        <rFont val="Times New Roman"/>
        <family val="1"/>
        <charset val="204"/>
      </rPr>
      <t>ВАЖНО!!! ТЕРМИНАЛЫ С ЗАЛИТОЙ ОС!!!</t>
    </r>
  </si>
  <si>
    <t>Настройка дополнительных модулей</t>
  </si>
  <si>
    <t>iikoCheckOut, iikoCusromerDisplay</t>
  </si>
  <si>
    <t>Курс обучения общему функционалу ПО iikoOffice. (группа до 3х человек: бухгалтер, управляющий, директор)</t>
  </si>
  <si>
    <t>Курс обучения iikoFront для группы (до 4х человек).Обучение в рамках "Имитация рабочего дня", тестирование.
Индивидуальные блоки для специализированных точек продаж: магазин (работа со сканером ШК), столовая (процесс работы с ведением заказа на нескольких терминалах)</t>
  </si>
  <si>
    <t>iikoCloud</t>
  </si>
  <si>
    <r>
      <t xml:space="preserve">Cервер iiko в облаке (лицензия для одного сервера, включает 1 АРМ+ 1 iikoOffice), </t>
    </r>
    <r>
      <rPr>
        <b/>
        <sz val="10"/>
        <color rgb="FFFF0000"/>
        <rFont val="Times New Roman"/>
        <family val="1"/>
        <charset val="204"/>
      </rPr>
      <t>оплата за месяц</t>
    </r>
  </si>
  <si>
    <t>АТОЛ 77Ф. Черный. ФН на 15 мес. RS+USB+Ethernet</t>
  </si>
  <si>
    <t>Сервис-принтер  USB/RS232/Ethernet</t>
  </si>
  <si>
    <t>Техподдрежка</t>
  </si>
  <si>
    <t>Удаленная техподдержка за месяц</t>
  </si>
  <si>
    <t>Итого Обучение и поддержка</t>
  </si>
  <si>
    <t>Всего за услуги по настройке, обучению, поддержке:</t>
  </si>
  <si>
    <t>Денежный ящик АТОЛ CD-410-B черный, 410*415*100, 24V, код 38711</t>
  </si>
  <si>
    <t>Коммерческое предложение по установке и внедрению системы автоматизации iikoRMS (Облачный сервер iiko). 
Объект:  2 рабочих мест автоматизации в кафе Фаст Фуд (front+back)</t>
  </si>
  <si>
    <t>Коммерческое предложение по установке и внедрению системы автоматизации iikoRMS (Локальный сервер iiko, лицензии life-time). 
Объект:  2 рабочих мест автоматизации в кафе Фаст Фуд (front+back)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</si>
</sst>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р_."/>
    <numFmt numFmtId="165" formatCode="#,##0.00&quot;р.&quot;"/>
  </numFmts>
  <fonts count="16" x14ac:knownFonts="1">
    <font>
      <sz val="10"/>
      <color rgb="FF000000"/>
      <name val="Arial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AEEF3"/>
        <bgColor rgb="FFDAEEF3"/>
      </patternFill>
    </fill>
    <fill>
      <patternFill patternType="solid">
        <fgColor rgb="FF9DC3E6"/>
        <bgColor rgb="FF9DC3E6"/>
      </patternFill>
    </fill>
    <fill>
      <patternFill patternType="solid">
        <fgColor rgb="FFB8CCE4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AEEF3"/>
      </patternFill>
    </fill>
    <fill>
      <patternFill patternType="solid">
        <fgColor theme="4" tint="0.39997558519241921"/>
        <bgColor rgb="FF9DC3E6"/>
      </patternFill>
    </fill>
    <fill>
      <patternFill patternType="solid">
        <fgColor rgb="FFFFFF00"/>
        <bgColor rgb="FFD8D8D8"/>
      </patternFill>
    </fill>
    <fill>
      <patternFill patternType="solid">
        <fgColor rgb="FFFFFFFF"/>
        <bgColor rgb="FFDAEE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64" fontId="6" fillId="6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164" fontId="6" fillId="8" borderId="1" xfId="0" applyNumberFormat="1" applyFont="1" applyFill="1" applyBorder="1" applyAlignment="1">
      <alignment horizontal="center"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top" wrapText="1"/>
    </xf>
    <xf numFmtId="2" fontId="6" fillId="8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6" fillId="4" borderId="1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right" vertical="top" wrapText="1"/>
    </xf>
    <xf numFmtId="0" fontId="1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14" fontId="3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5" fillId="0" borderId="0" xfId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7" borderId="1" xfId="0" applyFont="1" applyFill="1" applyBorder="1"/>
    <xf numFmtId="0" fontId="12" fillId="0" borderId="1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85725</xdr:rowOff>
    </xdr:from>
    <xdr:to>
      <xdr:col>4</xdr:col>
      <xdr:colOff>276225</xdr:colOff>
      <xdr:row>1</xdr:row>
      <xdr:rowOff>771525</xdr:rowOff>
    </xdr:to>
    <xdr:sp macro="" textlink="">
      <xdr:nvSpPr>
        <xdr:cNvPr id="3" name="Shape 3"/>
        <xdr:cNvSpPr/>
      </xdr:nvSpPr>
      <xdr:spPr>
        <a:xfrm>
          <a:off x="3981450" y="85725"/>
          <a:ext cx="1581150" cy="866775"/>
        </a:xfrm>
        <a:prstGeom prst="rect">
          <a:avLst/>
        </a:prstGeom>
        <a:noFill/>
        <a:ln>
          <a:noFill/>
        </a:ln>
      </xdr:spPr>
      <xdr:txBody>
        <a:bodyPr wrap="square" lIns="90000" tIns="45000" rIns="90000" bIns="45000" anchor="t" anchorCtr="0">
          <a:noAutofit/>
        </a:bodyPr>
        <a:lstStyle/>
        <a:p>
          <a:pPr lvl="0" indent="0">
            <a:lnSpc>
              <a:spcPct val="100000"/>
            </a:lnSpc>
            <a:spcBef>
              <a:spcPts val="0"/>
            </a:spcBef>
            <a:buSzPct val="25000"/>
            <a:buNone/>
          </a:pPr>
          <a:r>
            <a:rPr lang="en-US" sz="1100" b="0" strike="noStrike">
              <a:solidFill>
                <a:srgbClr val="000000"/>
              </a:solidFill>
              <a:latin typeface="Times"/>
              <a:ea typeface="Times"/>
              <a:cs typeface="Times"/>
              <a:sym typeface="Times"/>
            </a:rPr>
            <a:t>ГК ПОС-ККМ</a:t>
          </a:r>
        </a:p>
        <a:p>
          <a:pPr lvl="0" indent="0">
            <a:lnSpc>
              <a:spcPct val="100000"/>
            </a:lnSpc>
            <a:spcBef>
              <a:spcPts val="0"/>
            </a:spcBef>
            <a:buSzPct val="25000"/>
            <a:buNone/>
          </a:pPr>
          <a:r>
            <a:rPr lang="en-US" sz="1100" b="0" strike="noStrike">
              <a:solidFill>
                <a:srgbClr val="000000"/>
              </a:solidFill>
              <a:latin typeface="Times"/>
              <a:ea typeface="Times"/>
              <a:cs typeface="Times"/>
              <a:sym typeface="Times"/>
            </a:rPr>
            <a:t>+7 499 390 7767</a:t>
          </a:r>
        </a:p>
        <a:p>
          <a:pPr lvl="0" indent="0">
            <a:lnSpc>
              <a:spcPct val="100000"/>
            </a:lnSpc>
            <a:spcBef>
              <a:spcPts val="0"/>
            </a:spcBef>
            <a:buSzPct val="25000"/>
            <a:buNone/>
          </a:pPr>
          <a:r>
            <a:rPr lang="en-US" sz="1100" b="0" strike="noStrike">
              <a:solidFill>
                <a:srgbClr val="000000"/>
              </a:solidFill>
              <a:latin typeface="Times"/>
              <a:ea typeface="Times"/>
              <a:cs typeface="Times"/>
              <a:sym typeface="Times"/>
            </a:rPr>
            <a:t>info@pos-kkm.ru</a:t>
          </a:r>
        </a:p>
        <a:p>
          <a:pPr lvl="0" indent="0">
            <a:lnSpc>
              <a:spcPct val="100000"/>
            </a:lnSpc>
            <a:spcBef>
              <a:spcPts val="0"/>
            </a:spcBef>
            <a:buSzPct val="25000"/>
            <a:buNone/>
          </a:pPr>
          <a:r>
            <a:rPr lang="en-US" sz="1100" b="0" strike="noStrike">
              <a:solidFill>
                <a:srgbClr val="000000"/>
              </a:solidFill>
              <a:latin typeface="Times"/>
              <a:ea typeface="Times"/>
              <a:cs typeface="Times"/>
              <a:sym typeface="Times"/>
            </a:rPr>
            <a:t>www.pos-kkm.ru</a:t>
          </a:r>
        </a:p>
      </xdr:txBody>
    </xdr:sp>
    <xdr:clientData fLocksWithSheet="0"/>
  </xdr:twoCellAnchor>
  <xdr:twoCellAnchor>
    <xdr:from>
      <xdr:col>0</xdr:col>
      <xdr:colOff>0</xdr:colOff>
      <xdr:row>1</xdr:row>
      <xdr:rowOff>0</xdr:rowOff>
    </xdr:from>
    <xdr:to>
      <xdr:col>1</xdr:col>
      <xdr:colOff>57150</xdr:colOff>
      <xdr:row>1</xdr:row>
      <xdr:rowOff>428625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90725" cy="4286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714375</xdr:colOff>
      <xdr:row>24</xdr:row>
      <xdr:rowOff>171451</xdr:rowOff>
    </xdr:from>
    <xdr:to>
      <xdr:col>0</xdr:col>
      <xdr:colOff>1238250</xdr:colOff>
      <xdr:row>24</xdr:row>
      <xdr:rowOff>533401</xdr:rowOff>
    </xdr:to>
    <xdr:pic>
      <xdr:nvPicPr>
        <xdr:cNvPr id="8" name="image6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4375" y="13125451"/>
          <a:ext cx="523875" cy="3619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654015</xdr:colOff>
      <xdr:row>25</xdr:row>
      <xdr:rowOff>123600</xdr:rowOff>
    </xdr:from>
    <xdr:to>
      <xdr:col>0</xdr:col>
      <xdr:colOff>1266825</xdr:colOff>
      <xdr:row>25</xdr:row>
      <xdr:rowOff>733425</xdr:rowOff>
    </xdr:to>
    <xdr:pic>
      <xdr:nvPicPr>
        <xdr:cNvPr id="6" name="image4.jpg"/>
        <xdr:cNvPicPr/>
      </xdr:nvPicPr>
      <xdr:blipFill>
        <a:blip xmlns:r="http://schemas.openxmlformats.org/officeDocument/2006/relationships" r:embed="rId3"/>
        <a:stretch/>
      </xdr:blipFill>
      <xdr:spPr>
        <a:xfrm>
          <a:off x="654015" y="7819800"/>
          <a:ext cx="612810" cy="6098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609600</xdr:colOff>
      <xdr:row>23</xdr:row>
      <xdr:rowOff>66675</xdr:rowOff>
    </xdr:from>
    <xdr:to>
      <xdr:col>0</xdr:col>
      <xdr:colOff>1257300</xdr:colOff>
      <xdr:row>23</xdr:row>
      <xdr:rowOff>714375</xdr:rowOff>
    </xdr:to>
    <xdr:pic>
      <xdr:nvPicPr>
        <xdr:cNvPr id="9" name="Рисунок 8" descr="https://pos-kkm.ru/local/cache-vignettes/L100xH100/arton2625-74f4c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91300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704850</xdr:colOff>
      <xdr:row>27</xdr:row>
      <xdr:rowOff>57150</xdr:rowOff>
    </xdr:from>
    <xdr:to>
      <xdr:col>0</xdr:col>
      <xdr:colOff>1352550</xdr:colOff>
      <xdr:row>27</xdr:row>
      <xdr:rowOff>704850</xdr:rowOff>
    </xdr:to>
    <xdr:pic>
      <xdr:nvPicPr>
        <xdr:cNvPr id="11" name="Рисунок 10" descr="https://pos-kkm.ru/local/cache-gd2/03b1f79c86c9a42ad64f74a0fa7a7cc5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9791700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695325</xdr:colOff>
      <xdr:row>26</xdr:row>
      <xdr:rowOff>76200</xdr:rowOff>
    </xdr:from>
    <xdr:to>
      <xdr:col>0</xdr:col>
      <xdr:colOff>1219200</xdr:colOff>
      <xdr:row>26</xdr:row>
      <xdr:rowOff>600075</xdr:rowOff>
    </xdr:to>
    <xdr:pic>
      <xdr:nvPicPr>
        <xdr:cNvPr id="12" name="Рисунок 11" descr="https://pos-kkm.ru/local/cache-vignettes/L155xH155/arton752-75e35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001125"/>
          <a:ext cx="523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85725</xdr:rowOff>
    </xdr:from>
    <xdr:to>
      <xdr:col>4</xdr:col>
      <xdr:colOff>276225</xdr:colOff>
      <xdr:row>1</xdr:row>
      <xdr:rowOff>771525</xdr:rowOff>
    </xdr:to>
    <xdr:sp macro="" textlink="">
      <xdr:nvSpPr>
        <xdr:cNvPr id="2" name="Shape 3"/>
        <xdr:cNvSpPr/>
      </xdr:nvSpPr>
      <xdr:spPr>
        <a:xfrm>
          <a:off x="4133850" y="85725"/>
          <a:ext cx="1581150" cy="866775"/>
        </a:xfrm>
        <a:prstGeom prst="rect">
          <a:avLst/>
        </a:prstGeom>
        <a:noFill/>
        <a:ln>
          <a:noFill/>
        </a:ln>
      </xdr:spPr>
      <xdr:txBody>
        <a:bodyPr wrap="square" lIns="90000" tIns="45000" rIns="90000" bIns="45000" anchor="t" anchorCtr="0">
          <a:noAutofit/>
        </a:bodyPr>
        <a:lstStyle/>
        <a:p>
          <a:pPr lvl="0" indent="0">
            <a:lnSpc>
              <a:spcPct val="100000"/>
            </a:lnSpc>
            <a:spcBef>
              <a:spcPts val="0"/>
            </a:spcBef>
            <a:buSzPct val="25000"/>
            <a:buNone/>
          </a:pPr>
          <a:r>
            <a:rPr lang="en-US" sz="1100" b="0" strike="noStrike">
              <a:solidFill>
                <a:srgbClr val="000000"/>
              </a:solidFill>
              <a:latin typeface="Times"/>
              <a:ea typeface="Times"/>
              <a:cs typeface="Times"/>
              <a:sym typeface="Times"/>
            </a:rPr>
            <a:t>ГК ПОС-ККМ</a:t>
          </a:r>
        </a:p>
        <a:p>
          <a:pPr lvl="0" indent="0">
            <a:lnSpc>
              <a:spcPct val="100000"/>
            </a:lnSpc>
            <a:spcBef>
              <a:spcPts val="0"/>
            </a:spcBef>
            <a:buSzPct val="25000"/>
            <a:buNone/>
          </a:pPr>
          <a:r>
            <a:rPr lang="en-US" sz="1100" b="0" strike="noStrike">
              <a:solidFill>
                <a:srgbClr val="000000"/>
              </a:solidFill>
              <a:latin typeface="Times"/>
              <a:ea typeface="Times"/>
              <a:cs typeface="Times"/>
              <a:sym typeface="Times"/>
            </a:rPr>
            <a:t>+7 499 390 7767</a:t>
          </a:r>
        </a:p>
        <a:p>
          <a:pPr lvl="0" indent="0">
            <a:lnSpc>
              <a:spcPct val="100000"/>
            </a:lnSpc>
            <a:spcBef>
              <a:spcPts val="0"/>
            </a:spcBef>
            <a:buSzPct val="25000"/>
            <a:buNone/>
          </a:pPr>
          <a:r>
            <a:rPr lang="en-US" sz="1100" b="0" strike="noStrike">
              <a:solidFill>
                <a:srgbClr val="000000"/>
              </a:solidFill>
              <a:latin typeface="Times"/>
              <a:ea typeface="Times"/>
              <a:cs typeface="Times"/>
              <a:sym typeface="Times"/>
            </a:rPr>
            <a:t>info@pos-kkm.ru</a:t>
          </a:r>
        </a:p>
        <a:p>
          <a:pPr lvl="0" indent="0">
            <a:lnSpc>
              <a:spcPct val="100000"/>
            </a:lnSpc>
            <a:spcBef>
              <a:spcPts val="0"/>
            </a:spcBef>
            <a:buSzPct val="25000"/>
            <a:buNone/>
          </a:pPr>
          <a:r>
            <a:rPr lang="en-US" sz="1100" b="0" strike="noStrike">
              <a:solidFill>
                <a:srgbClr val="000000"/>
              </a:solidFill>
              <a:latin typeface="Times"/>
              <a:ea typeface="Times"/>
              <a:cs typeface="Times"/>
              <a:sym typeface="Times"/>
            </a:rPr>
            <a:t>www.pos-kkm.ru</a:t>
          </a:r>
        </a:p>
      </xdr:txBody>
    </xdr:sp>
    <xdr:clientData fLocksWithSheet="0"/>
  </xdr:twoCellAnchor>
  <xdr:twoCellAnchor>
    <xdr:from>
      <xdr:col>0</xdr:col>
      <xdr:colOff>0</xdr:colOff>
      <xdr:row>1</xdr:row>
      <xdr:rowOff>0</xdr:rowOff>
    </xdr:from>
    <xdr:to>
      <xdr:col>1</xdr:col>
      <xdr:colOff>57150</xdr:colOff>
      <xdr:row>1</xdr:row>
      <xdr:rowOff>428625</xdr:rowOff>
    </xdr:to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0975"/>
          <a:ext cx="1838325" cy="4286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714375</xdr:colOff>
      <xdr:row>20</xdr:row>
      <xdr:rowOff>171451</xdr:rowOff>
    </xdr:from>
    <xdr:to>
      <xdr:col>0</xdr:col>
      <xdr:colOff>1238250</xdr:colOff>
      <xdr:row>20</xdr:row>
      <xdr:rowOff>533401</xdr:rowOff>
    </xdr:to>
    <xdr:pic>
      <xdr:nvPicPr>
        <xdr:cNvPr id="4" name="image6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4375" y="6086476"/>
          <a:ext cx="523875" cy="3619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654015</xdr:colOff>
      <xdr:row>21</xdr:row>
      <xdr:rowOff>123600</xdr:rowOff>
    </xdr:from>
    <xdr:to>
      <xdr:col>0</xdr:col>
      <xdr:colOff>1266825</xdr:colOff>
      <xdr:row>21</xdr:row>
      <xdr:rowOff>733425</xdr:rowOff>
    </xdr:to>
    <xdr:pic>
      <xdr:nvPicPr>
        <xdr:cNvPr id="5" name="image4.jpg"/>
        <xdr:cNvPicPr/>
      </xdr:nvPicPr>
      <xdr:blipFill>
        <a:blip xmlns:r="http://schemas.openxmlformats.org/officeDocument/2006/relationships" r:embed="rId3"/>
        <a:stretch/>
      </xdr:blipFill>
      <xdr:spPr>
        <a:xfrm>
          <a:off x="654015" y="6753000"/>
          <a:ext cx="612810" cy="6098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609600</xdr:colOff>
      <xdr:row>19</xdr:row>
      <xdr:rowOff>66675</xdr:rowOff>
    </xdr:from>
    <xdr:to>
      <xdr:col>0</xdr:col>
      <xdr:colOff>1257300</xdr:colOff>
      <xdr:row>19</xdr:row>
      <xdr:rowOff>714375</xdr:rowOff>
    </xdr:to>
    <xdr:pic>
      <xdr:nvPicPr>
        <xdr:cNvPr id="6" name="Рисунок 5" descr="https://pos-kkm.ru/local/cache-vignettes/L100xH100/arton2625-74f4c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43500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704850</xdr:colOff>
      <xdr:row>23</xdr:row>
      <xdr:rowOff>57150</xdr:rowOff>
    </xdr:from>
    <xdr:to>
      <xdr:col>0</xdr:col>
      <xdr:colOff>1352550</xdr:colOff>
      <xdr:row>23</xdr:row>
      <xdr:rowOff>704850</xdr:rowOff>
    </xdr:to>
    <xdr:pic>
      <xdr:nvPicPr>
        <xdr:cNvPr id="7" name="Рисунок 6" descr="https://pos-kkm.ru/local/cache-gd2/03b1f79c86c9a42ad64f74a0fa7a7cc5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343900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695325</xdr:colOff>
      <xdr:row>22</xdr:row>
      <xdr:rowOff>76200</xdr:rowOff>
    </xdr:from>
    <xdr:to>
      <xdr:col>0</xdr:col>
      <xdr:colOff>1219200</xdr:colOff>
      <xdr:row>22</xdr:row>
      <xdr:rowOff>600075</xdr:rowOff>
    </xdr:to>
    <xdr:pic>
      <xdr:nvPicPr>
        <xdr:cNvPr id="8" name="Рисунок 7" descr="https://pos-kkm.ru/local/cache-vignettes/L155xH155/arton752-75e35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7553325"/>
          <a:ext cx="523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showGridLines="0" tabSelected="1" zoomScaleNormal="100" workbookViewId="0">
      <selection activeCell="H20" sqref="H20"/>
    </sheetView>
  </sheetViews>
  <sheetFormatPr defaultColWidth="14.42578125" defaultRowHeight="15" customHeight="1" x14ac:dyDescent="0.2"/>
  <cols>
    <col min="1" max="1" width="26.7109375" customWidth="1"/>
    <col min="2" max="2" width="35.28515625" customWidth="1"/>
    <col min="3" max="3" width="11.5703125" customWidth="1"/>
    <col min="4" max="4" width="8" customWidth="1"/>
    <col min="5" max="5" width="11.42578125" customWidth="1"/>
    <col min="6" max="14" width="8.7109375" customWidth="1"/>
  </cols>
  <sheetData>
    <row r="1" spans="1:14" ht="14.25" customHeight="1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</row>
    <row r="2" spans="1:14" ht="64.5" customHeight="1" x14ac:dyDescent="0.2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54" t="s">
        <v>0</v>
      </c>
      <c r="B3" s="55"/>
      <c r="C3" s="55"/>
      <c r="D3" s="55"/>
      <c r="E3" s="55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3" t="s">
        <v>1</v>
      </c>
      <c r="B4" s="56">
        <f ca="1">TODAY()</f>
        <v>43472</v>
      </c>
      <c r="C4" s="57"/>
      <c r="D4" s="57"/>
      <c r="E4" s="57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A5" s="4" t="s">
        <v>2</v>
      </c>
      <c r="B5" s="58"/>
      <c r="C5" s="57"/>
      <c r="D5" s="57"/>
      <c r="E5" s="57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3" t="s">
        <v>3</v>
      </c>
      <c r="B6" s="59"/>
      <c r="C6" s="57"/>
      <c r="D6" s="57"/>
      <c r="E6" s="57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3" t="s">
        <v>4</v>
      </c>
      <c r="B7" s="59"/>
      <c r="C7" s="57"/>
      <c r="D7" s="57"/>
      <c r="E7" s="57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3" t="s">
        <v>5</v>
      </c>
      <c r="B8" s="60"/>
      <c r="C8" s="57"/>
      <c r="D8" s="57"/>
      <c r="E8" s="57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3" t="s">
        <v>6</v>
      </c>
      <c r="B9" s="61"/>
      <c r="C9" s="57"/>
      <c r="D9" s="57"/>
      <c r="E9" s="57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4" t="s">
        <v>7</v>
      </c>
      <c r="B10" s="58" t="s">
        <v>8</v>
      </c>
      <c r="C10" s="57"/>
      <c r="D10" s="57"/>
      <c r="E10" s="57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3" t="s">
        <v>4</v>
      </c>
      <c r="B11" s="59"/>
      <c r="C11" s="57"/>
      <c r="D11" s="57"/>
      <c r="E11" s="57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3" t="s">
        <v>5</v>
      </c>
      <c r="B12" s="60" t="s">
        <v>9</v>
      </c>
      <c r="C12" s="57"/>
      <c r="D12" s="57"/>
      <c r="E12" s="57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3" t="s">
        <v>6</v>
      </c>
      <c r="B13" s="62" t="str">
        <f>HYPERLINK("mailto:info@pos-kkm.ru","info@pos-kkm.ru")</f>
        <v>info@pos-kkm.ru</v>
      </c>
      <c r="C13" s="57"/>
      <c r="D13" s="57"/>
      <c r="E13" s="57"/>
      <c r="F13" s="2"/>
      <c r="G13" s="2"/>
      <c r="H13" s="2"/>
      <c r="I13" s="2"/>
      <c r="J13" s="2"/>
      <c r="K13" s="2"/>
      <c r="L13" s="2"/>
      <c r="M13" s="2"/>
      <c r="N13" s="2"/>
    </row>
    <row r="14" spans="1:14" ht="47.25" customHeight="1" x14ac:dyDescent="0.2">
      <c r="A14" s="63" t="s">
        <v>66</v>
      </c>
      <c r="B14" s="55"/>
      <c r="C14" s="55"/>
      <c r="D14" s="55"/>
      <c r="E14" s="55"/>
      <c r="F14" s="2"/>
      <c r="G14" s="2"/>
      <c r="H14" s="2"/>
      <c r="I14" s="2"/>
      <c r="J14" s="2"/>
      <c r="K14" s="2"/>
      <c r="L14" s="2"/>
      <c r="M14" s="2"/>
      <c r="N14" s="2"/>
    </row>
    <row r="15" spans="1:14" ht="38.25" x14ac:dyDescent="0.2">
      <c r="A15" s="27" t="s">
        <v>10</v>
      </c>
      <c r="B15" s="27" t="s">
        <v>11</v>
      </c>
      <c r="C15" s="27" t="s">
        <v>38</v>
      </c>
      <c r="D15" s="27" t="s">
        <v>12</v>
      </c>
      <c r="E15" s="27" t="s">
        <v>39</v>
      </c>
      <c r="F15" s="7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45" t="s">
        <v>13</v>
      </c>
      <c r="B16" s="46"/>
      <c r="C16" s="46"/>
      <c r="D16" s="46"/>
      <c r="E16" s="46"/>
      <c r="F16" s="7"/>
      <c r="G16" s="2"/>
      <c r="H16" s="2"/>
      <c r="I16" s="2"/>
      <c r="J16" s="2"/>
      <c r="K16" s="2"/>
      <c r="L16" s="2"/>
      <c r="M16" s="2"/>
      <c r="N16" s="2"/>
    </row>
    <row r="17" spans="1:26" ht="37.5" customHeight="1" x14ac:dyDescent="0.2">
      <c r="A17" s="34" t="s">
        <v>14</v>
      </c>
      <c r="B17" s="22" t="s">
        <v>15</v>
      </c>
      <c r="C17" s="16">
        <v>23990</v>
      </c>
      <c r="D17" s="16">
        <v>1</v>
      </c>
      <c r="E17" s="16">
        <f t="shared" ref="E17:E18" si="0">C17*D17</f>
        <v>23990</v>
      </c>
      <c r="F17" s="7"/>
      <c r="G17" s="2"/>
      <c r="H17" s="2"/>
      <c r="I17" s="2"/>
      <c r="J17" s="2"/>
      <c r="K17" s="2"/>
      <c r="L17" s="2"/>
      <c r="M17" s="2"/>
      <c r="N17" s="2"/>
    </row>
    <row r="18" spans="1:26" ht="28.5" customHeight="1" x14ac:dyDescent="0.2">
      <c r="A18" s="34" t="s">
        <v>16</v>
      </c>
      <c r="B18" s="22" t="s">
        <v>17</v>
      </c>
      <c r="C18" s="16">
        <v>19990</v>
      </c>
      <c r="D18" s="16">
        <v>1</v>
      </c>
      <c r="E18" s="16">
        <f t="shared" si="0"/>
        <v>19990</v>
      </c>
      <c r="F18" s="7"/>
      <c r="G18" s="2"/>
      <c r="H18" s="2"/>
      <c r="I18" s="2"/>
      <c r="J18" s="2"/>
      <c r="K18" s="2"/>
      <c r="L18" s="2"/>
      <c r="M18" s="2"/>
      <c r="N18" s="2"/>
    </row>
    <row r="19" spans="1:26" ht="25.5" customHeight="1" x14ac:dyDescent="0.2">
      <c r="A19" s="34" t="s">
        <v>18</v>
      </c>
      <c r="B19" s="22" t="s">
        <v>19</v>
      </c>
      <c r="C19" s="16">
        <v>11990</v>
      </c>
      <c r="D19" s="16">
        <v>1</v>
      </c>
      <c r="E19" s="16">
        <f>C19*D19</f>
        <v>11990</v>
      </c>
      <c r="F19" s="7"/>
      <c r="G19" s="2"/>
      <c r="H19" s="2"/>
      <c r="I19" s="2"/>
      <c r="J19" s="2"/>
      <c r="K19" s="2"/>
      <c r="L19" s="2"/>
      <c r="M19" s="2"/>
      <c r="N19" s="2"/>
    </row>
    <row r="20" spans="1:26" ht="30" customHeight="1" x14ac:dyDescent="0.2">
      <c r="A20" s="34" t="s">
        <v>43</v>
      </c>
      <c r="B20" s="68" t="s">
        <v>44</v>
      </c>
      <c r="C20" s="28">
        <v>7990</v>
      </c>
      <c r="D20" s="28">
        <v>1</v>
      </c>
      <c r="E20" s="28">
        <f>C20*D20</f>
        <v>7990</v>
      </c>
      <c r="F20" s="8"/>
      <c r="G20" s="5"/>
      <c r="H20" s="5"/>
      <c r="I20" s="5"/>
      <c r="J20" s="5"/>
      <c r="K20" s="5"/>
      <c r="L20" s="5"/>
      <c r="M20" s="5"/>
      <c r="N20" s="5"/>
    </row>
    <row r="21" spans="1:26" s="36" customFormat="1" ht="30" customHeight="1" x14ac:dyDescent="0.2">
      <c r="A21" s="34" t="s">
        <v>45</v>
      </c>
      <c r="B21" s="68" t="s">
        <v>46</v>
      </c>
      <c r="C21" s="28">
        <v>4990</v>
      </c>
      <c r="D21" s="28">
        <v>1</v>
      </c>
      <c r="E21" s="28">
        <f>C21*D21</f>
        <v>4990</v>
      </c>
      <c r="F21" s="8"/>
      <c r="G21" s="5"/>
      <c r="H21" s="5"/>
      <c r="I21" s="5"/>
      <c r="J21" s="5"/>
      <c r="K21" s="5"/>
      <c r="L21" s="5"/>
      <c r="M21" s="5"/>
      <c r="N21" s="5"/>
    </row>
    <row r="22" spans="1:26" ht="12.75" customHeight="1" x14ac:dyDescent="0.2">
      <c r="A22" s="47" t="s">
        <v>20</v>
      </c>
      <c r="B22" s="46"/>
      <c r="C22" s="46"/>
      <c r="D22" s="46"/>
      <c r="E22" s="26">
        <f>SUM(E17:E21)</f>
        <v>68950</v>
      </c>
      <c r="F22" s="7"/>
      <c r="G22" s="2"/>
      <c r="H22" s="2"/>
      <c r="I22" s="2"/>
      <c r="J22" s="2"/>
      <c r="K22" s="2"/>
      <c r="L22" s="2"/>
      <c r="M22" s="2"/>
      <c r="N22" s="2"/>
    </row>
    <row r="23" spans="1:26" ht="14.25" customHeight="1" x14ac:dyDescent="0.2">
      <c r="A23" s="45" t="s">
        <v>21</v>
      </c>
      <c r="B23" s="46"/>
      <c r="C23" s="46"/>
      <c r="D23" s="46"/>
      <c r="E23" s="46"/>
      <c r="F23" s="7"/>
      <c r="G23" s="2"/>
      <c r="H23" s="2"/>
      <c r="I23" s="2"/>
      <c r="J23" s="2"/>
      <c r="K23" s="2"/>
      <c r="L23" s="2"/>
      <c r="M23" s="2"/>
      <c r="N23" s="2"/>
    </row>
    <row r="24" spans="1:26" ht="66" customHeight="1" x14ac:dyDescent="0.2">
      <c r="A24" s="10" t="s">
        <v>47</v>
      </c>
      <c r="B24" s="22" t="s">
        <v>51</v>
      </c>
      <c r="C24" s="11">
        <v>70240</v>
      </c>
      <c r="D24" s="11">
        <v>1</v>
      </c>
      <c r="E24" s="21">
        <f t="shared" ref="E24" si="1">PRODUCT(C24,D24)</f>
        <v>70240</v>
      </c>
      <c r="F24" s="7"/>
      <c r="H24" s="2"/>
      <c r="I24" s="2"/>
      <c r="J24" s="2"/>
      <c r="K24" s="2"/>
      <c r="L24" s="2"/>
      <c r="M24" s="2"/>
      <c r="N24" s="2"/>
    </row>
    <row r="25" spans="1:26" ht="56.25" customHeight="1" x14ac:dyDescent="0.2">
      <c r="A25" s="12" t="s">
        <v>22</v>
      </c>
      <c r="B25" s="9" t="s">
        <v>64</v>
      </c>
      <c r="C25" s="13">
        <v>3550</v>
      </c>
      <c r="D25" s="11">
        <v>1</v>
      </c>
      <c r="E25" s="21">
        <f>PRODUCT(C25,D25)</f>
        <v>3550</v>
      </c>
      <c r="F25" s="14"/>
      <c r="G25" s="6"/>
      <c r="H25" s="6"/>
      <c r="I25" s="6"/>
      <c r="J25" s="6"/>
      <c r="K25" s="6"/>
      <c r="L25" s="6"/>
      <c r="M25" s="6"/>
      <c r="N25" s="6"/>
    </row>
    <row r="26" spans="1:26" s="31" customFormat="1" ht="66.75" customHeight="1" x14ac:dyDescent="0.25">
      <c r="A26" s="35" t="s">
        <v>42</v>
      </c>
      <c r="B26" s="29" t="s">
        <v>58</v>
      </c>
      <c r="C26" s="30">
        <v>27800</v>
      </c>
      <c r="D26" s="30">
        <v>1</v>
      </c>
      <c r="E26" s="30">
        <f>C26*D26</f>
        <v>27800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31" customFormat="1" ht="63.75" customHeight="1" x14ac:dyDescent="0.25">
      <c r="A27" s="35" t="s">
        <v>50</v>
      </c>
      <c r="B27" s="9" t="s">
        <v>59</v>
      </c>
      <c r="C27" s="32">
        <v>9450</v>
      </c>
      <c r="D27" s="30">
        <v>1</v>
      </c>
      <c r="E27" s="30">
        <f t="shared" ref="E27:E28" si="2">D27*C27</f>
        <v>9450</v>
      </c>
      <c r="F27" s="33"/>
      <c r="G27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s="31" customFormat="1" ht="63.75" customHeight="1" x14ac:dyDescent="0.2">
      <c r="A28" s="41" t="s">
        <v>49</v>
      </c>
      <c r="B28" s="9" t="s">
        <v>48</v>
      </c>
      <c r="C28" s="32">
        <v>29900</v>
      </c>
      <c r="D28" s="30">
        <v>1</v>
      </c>
      <c r="E28" s="30">
        <f t="shared" si="2"/>
        <v>29900</v>
      </c>
      <c r="F28" s="33"/>
      <c r="G28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24" customHeight="1" x14ac:dyDescent="0.2">
      <c r="A29" s="9" t="s">
        <v>23</v>
      </c>
      <c r="B29" s="22" t="s">
        <v>40</v>
      </c>
      <c r="C29" s="13">
        <v>80</v>
      </c>
      <c r="D29" s="11">
        <v>10</v>
      </c>
      <c r="E29" s="21">
        <f t="shared" ref="E29:E30" si="3">D29*C29</f>
        <v>800</v>
      </c>
      <c r="F29" s="7"/>
      <c r="G29" s="2"/>
      <c r="H29" s="2"/>
      <c r="I29" s="2"/>
      <c r="J29" s="2"/>
      <c r="K29" s="2"/>
      <c r="L29" s="2"/>
      <c r="M29" s="2"/>
      <c r="N29" s="2"/>
    </row>
    <row r="30" spans="1:26" ht="35.25" customHeight="1" x14ac:dyDescent="0.2">
      <c r="A30" s="9" t="s">
        <v>24</v>
      </c>
      <c r="B30" s="22" t="s">
        <v>25</v>
      </c>
      <c r="C30" s="13">
        <v>65</v>
      </c>
      <c r="D30" s="11">
        <v>5</v>
      </c>
      <c r="E30" s="21">
        <f t="shared" si="3"/>
        <v>325</v>
      </c>
      <c r="F30" s="7"/>
      <c r="G30" s="2"/>
      <c r="H30" s="2"/>
      <c r="I30" s="2"/>
      <c r="J30" s="2"/>
      <c r="K30" s="2"/>
      <c r="L30" s="2"/>
      <c r="M30" s="2"/>
      <c r="N30" s="2"/>
    </row>
    <row r="31" spans="1:26" ht="16.5" customHeight="1" x14ac:dyDescent="0.2">
      <c r="A31" s="47" t="s">
        <v>26</v>
      </c>
      <c r="B31" s="46"/>
      <c r="C31" s="46"/>
      <c r="D31" s="46"/>
      <c r="E31" s="26">
        <f>SUM(E24:E30)</f>
        <v>142065</v>
      </c>
      <c r="F31" s="7"/>
      <c r="G31" s="2"/>
      <c r="H31" s="2"/>
      <c r="I31" s="2"/>
      <c r="J31" s="2"/>
      <c r="K31" s="2"/>
      <c r="L31" s="2"/>
      <c r="M31" s="2"/>
      <c r="N31" s="2"/>
    </row>
    <row r="32" spans="1:26" ht="14.25" customHeight="1" x14ac:dyDescent="0.2">
      <c r="A32" s="45" t="s">
        <v>27</v>
      </c>
      <c r="B32" s="46"/>
      <c r="C32" s="46"/>
      <c r="D32" s="46"/>
      <c r="E32" s="46"/>
      <c r="F32" s="7"/>
      <c r="G32" s="2"/>
      <c r="H32" s="2"/>
      <c r="I32" s="2"/>
      <c r="J32" s="2"/>
      <c r="K32" s="2"/>
      <c r="L32" s="2"/>
      <c r="M32" s="2"/>
      <c r="N32" s="2"/>
    </row>
    <row r="33" spans="1:14" ht="14.25" customHeight="1" x14ac:dyDescent="0.2">
      <c r="A33" s="45" t="s">
        <v>28</v>
      </c>
      <c r="B33" s="46"/>
      <c r="C33" s="46"/>
      <c r="D33" s="46"/>
      <c r="E33" s="46"/>
      <c r="F33" s="7"/>
      <c r="G33" s="2"/>
      <c r="H33" s="2"/>
      <c r="I33" s="2"/>
      <c r="J33" s="2"/>
      <c r="K33" s="2"/>
      <c r="L33" s="2"/>
      <c r="M33" s="2"/>
      <c r="N33" s="2"/>
    </row>
    <row r="34" spans="1:14" ht="36" customHeight="1" x14ac:dyDescent="0.2">
      <c r="A34" s="9" t="s">
        <v>29</v>
      </c>
      <c r="B34" s="9" t="s">
        <v>41</v>
      </c>
      <c r="C34" s="42">
        <v>1000</v>
      </c>
      <c r="D34" s="16">
        <v>3</v>
      </c>
      <c r="E34" s="43">
        <f t="shared" ref="E34:E36" si="4">C34*D34</f>
        <v>3000</v>
      </c>
      <c r="F34" s="7"/>
      <c r="G34" s="2"/>
      <c r="H34" s="2"/>
      <c r="I34" s="2"/>
      <c r="J34" s="2"/>
      <c r="K34" s="2"/>
      <c r="L34" s="2"/>
      <c r="M34" s="2"/>
      <c r="N34" s="2"/>
    </row>
    <row r="35" spans="1:14" ht="63.75" x14ac:dyDescent="0.2">
      <c r="A35" s="9" t="s">
        <v>30</v>
      </c>
      <c r="B35" s="9" t="s">
        <v>31</v>
      </c>
      <c r="C35" s="42">
        <v>5000</v>
      </c>
      <c r="D35" s="16">
        <v>2</v>
      </c>
      <c r="E35" s="43">
        <f t="shared" si="4"/>
        <v>10000</v>
      </c>
      <c r="F35" s="7"/>
      <c r="G35" s="2"/>
      <c r="H35" s="2"/>
      <c r="I35" s="2"/>
      <c r="J35" s="2"/>
      <c r="K35" s="2"/>
      <c r="L35" s="2"/>
      <c r="M35" s="2"/>
      <c r="N35" s="2"/>
    </row>
    <row r="36" spans="1:14" s="36" customFormat="1" ht="36" customHeight="1" x14ac:dyDescent="0.2">
      <c r="A36" s="9" t="s">
        <v>52</v>
      </c>
      <c r="B36" s="9" t="s">
        <v>53</v>
      </c>
      <c r="C36" s="42">
        <v>1500</v>
      </c>
      <c r="D36" s="16">
        <v>2</v>
      </c>
      <c r="E36" s="43">
        <f t="shared" si="4"/>
        <v>3000</v>
      </c>
      <c r="F36" s="7"/>
      <c r="G36" s="2"/>
      <c r="H36" s="2"/>
      <c r="I36" s="2"/>
      <c r="J36" s="2"/>
      <c r="K36" s="2"/>
      <c r="L36" s="2"/>
      <c r="M36" s="2"/>
      <c r="N36" s="2"/>
    </row>
    <row r="37" spans="1:14" ht="17.25" customHeight="1" x14ac:dyDescent="0.2">
      <c r="A37" s="48" t="s">
        <v>32</v>
      </c>
      <c r="B37" s="46"/>
      <c r="C37" s="46"/>
      <c r="D37" s="46"/>
      <c r="E37" s="25">
        <f>SUM(E34:E36)</f>
        <v>16000</v>
      </c>
      <c r="F37" s="7"/>
      <c r="G37" s="2"/>
      <c r="H37" s="2"/>
      <c r="I37" s="2"/>
      <c r="J37" s="2"/>
      <c r="K37" s="2"/>
      <c r="L37" s="2"/>
      <c r="M37" s="2"/>
      <c r="N37" s="2"/>
    </row>
    <row r="38" spans="1:14" ht="14.25" customHeight="1" x14ac:dyDescent="0.2">
      <c r="A38" s="52" t="s">
        <v>33</v>
      </c>
      <c r="B38" s="46"/>
      <c r="C38" s="46"/>
      <c r="D38" s="46"/>
      <c r="E38" s="18"/>
      <c r="F38" s="7"/>
      <c r="G38" s="2"/>
      <c r="H38" s="2"/>
      <c r="I38" s="2"/>
      <c r="J38" s="2"/>
      <c r="K38" s="2"/>
      <c r="L38" s="2"/>
      <c r="M38" s="2"/>
      <c r="N38" s="2"/>
    </row>
    <row r="39" spans="1:14" ht="46.5" customHeight="1" x14ac:dyDescent="0.2">
      <c r="A39" s="19" t="s">
        <v>34</v>
      </c>
      <c r="B39" s="44" t="s">
        <v>54</v>
      </c>
      <c r="C39" s="15">
        <v>12000</v>
      </c>
      <c r="D39" s="16">
        <v>1</v>
      </c>
      <c r="E39" s="17">
        <f t="shared" ref="E39:E41" si="5">C39*D39</f>
        <v>12000</v>
      </c>
      <c r="F39" s="7"/>
      <c r="G39" s="2"/>
      <c r="H39" s="2"/>
      <c r="I39" s="2"/>
      <c r="J39" s="2"/>
      <c r="K39" s="2"/>
      <c r="L39" s="2"/>
      <c r="M39" s="2"/>
      <c r="N39" s="2"/>
    </row>
    <row r="40" spans="1:14" ht="96" x14ac:dyDescent="0.2">
      <c r="A40" s="19" t="s">
        <v>35</v>
      </c>
      <c r="B40" s="44" t="s">
        <v>55</v>
      </c>
      <c r="C40" s="15">
        <v>5000</v>
      </c>
      <c r="D40" s="16">
        <v>1</v>
      </c>
      <c r="E40" s="17">
        <f t="shared" si="5"/>
        <v>5000</v>
      </c>
      <c r="F40" s="7"/>
      <c r="G40" s="2"/>
      <c r="H40" s="2"/>
      <c r="I40" s="2"/>
      <c r="J40" s="2"/>
      <c r="K40" s="2"/>
      <c r="L40" s="2"/>
      <c r="M40" s="2"/>
      <c r="N40" s="2"/>
    </row>
    <row r="41" spans="1:14" s="37" customFormat="1" ht="12.75" x14ac:dyDescent="0.2">
      <c r="A41" s="19" t="s">
        <v>60</v>
      </c>
      <c r="B41" s="44" t="s">
        <v>61</v>
      </c>
      <c r="C41" s="15">
        <v>1500</v>
      </c>
      <c r="D41" s="16">
        <v>1</v>
      </c>
      <c r="E41" s="17">
        <f t="shared" si="5"/>
        <v>1500</v>
      </c>
      <c r="F41" s="7"/>
      <c r="G41" s="2"/>
      <c r="H41" s="2"/>
      <c r="I41" s="2"/>
      <c r="J41" s="2"/>
      <c r="K41" s="2"/>
      <c r="L41" s="2"/>
      <c r="M41" s="2"/>
      <c r="N41" s="2"/>
    </row>
    <row r="42" spans="1:14" ht="22.5" customHeight="1" x14ac:dyDescent="0.2">
      <c r="A42" s="53" t="s">
        <v>62</v>
      </c>
      <c r="B42" s="64"/>
      <c r="C42" s="64"/>
      <c r="D42" s="64"/>
      <c r="E42" s="24">
        <f>SUM(E39:E41)</f>
        <v>18500</v>
      </c>
      <c r="F42" s="7"/>
      <c r="G42" s="2"/>
      <c r="H42" s="2"/>
      <c r="I42" s="2"/>
      <c r="J42" s="2"/>
      <c r="K42" s="2"/>
      <c r="L42" s="2"/>
      <c r="M42" s="2"/>
      <c r="N42" s="2"/>
    </row>
    <row r="43" spans="1:14" ht="14.25" customHeight="1" x14ac:dyDescent="0.2">
      <c r="A43" s="50" t="s">
        <v>63</v>
      </c>
      <c r="B43" s="67"/>
      <c r="C43" s="67"/>
      <c r="D43" s="67"/>
      <c r="E43" s="23">
        <f>E37+E42</f>
        <v>34500</v>
      </c>
      <c r="F43" s="7"/>
      <c r="G43" s="2"/>
      <c r="H43" s="2"/>
      <c r="I43" s="2"/>
      <c r="J43" s="2"/>
      <c r="K43" s="2"/>
      <c r="L43" s="2"/>
      <c r="M43" s="2"/>
      <c r="N43" s="2"/>
    </row>
    <row r="44" spans="1:14" ht="12.75" customHeight="1" x14ac:dyDescent="0.2">
      <c r="A44" s="51" t="s">
        <v>36</v>
      </c>
      <c r="B44" s="46"/>
      <c r="C44" s="46"/>
      <c r="D44" s="46"/>
      <c r="E44" s="20">
        <f>E22+E31+E43</f>
        <v>245515</v>
      </c>
      <c r="F44" s="7"/>
      <c r="G44" s="2"/>
      <c r="H44" s="2"/>
      <c r="I44" s="2"/>
      <c r="J44" s="2"/>
      <c r="K44" s="2"/>
      <c r="L44" s="2"/>
      <c r="M44" s="2"/>
      <c r="N44" s="2"/>
    </row>
    <row r="45" spans="1:14" ht="29.25" customHeight="1" x14ac:dyDescent="0.2">
      <c r="A45" s="49" t="s">
        <v>37</v>
      </c>
      <c r="B45" s="46"/>
      <c r="C45" s="46"/>
      <c r="D45" s="46"/>
      <c r="E45" s="46"/>
      <c r="F45" s="7"/>
      <c r="G45" s="2"/>
      <c r="H45" s="2"/>
      <c r="I45" s="2"/>
      <c r="J45" s="2"/>
      <c r="K45" s="2"/>
      <c r="L45" s="2"/>
      <c r="M45" s="2"/>
      <c r="N45" s="2"/>
    </row>
    <row r="46" spans="1:14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</sheetData>
  <mergeCells count="24">
    <mergeCell ref="A22:D22"/>
    <mergeCell ref="B13:E13"/>
    <mergeCell ref="A14:E14"/>
    <mergeCell ref="A16:E16"/>
    <mergeCell ref="A23:E23"/>
    <mergeCell ref="B8:E8"/>
    <mergeCell ref="B9:E9"/>
    <mergeCell ref="B10:E10"/>
    <mergeCell ref="B11:E11"/>
    <mergeCell ref="B12:E12"/>
    <mergeCell ref="A3:E3"/>
    <mergeCell ref="B4:E4"/>
    <mergeCell ref="B5:E5"/>
    <mergeCell ref="B6:E6"/>
    <mergeCell ref="B7:E7"/>
    <mergeCell ref="A33:E33"/>
    <mergeCell ref="A31:D31"/>
    <mergeCell ref="A37:D37"/>
    <mergeCell ref="A32:E32"/>
    <mergeCell ref="A45:E45"/>
    <mergeCell ref="A43:D43"/>
    <mergeCell ref="A44:D44"/>
    <mergeCell ref="A38:D38"/>
    <mergeCell ref="A42:D42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1"/>
  <sheetViews>
    <sheetView showGridLines="0" topLeftCell="A28" zoomScaleNormal="100" workbookViewId="0">
      <selection activeCell="B5" sqref="B5:E5"/>
    </sheetView>
  </sheetViews>
  <sheetFormatPr defaultColWidth="14.42578125" defaultRowHeight="15" customHeight="1" x14ac:dyDescent="0.2"/>
  <cols>
    <col min="1" max="1" width="26.7109375" style="37" customWidth="1"/>
    <col min="2" max="2" width="35.28515625" style="37" customWidth="1"/>
    <col min="3" max="3" width="11.5703125" style="37" customWidth="1"/>
    <col min="4" max="4" width="8" style="37" customWidth="1"/>
    <col min="5" max="5" width="11.42578125" style="37" customWidth="1"/>
    <col min="6" max="14" width="8.7109375" style="37" customWidth="1"/>
    <col min="15" max="16384" width="14.42578125" style="37"/>
  </cols>
  <sheetData>
    <row r="1" spans="1:14" ht="14.25" customHeight="1" x14ac:dyDescent="0.2">
      <c r="A1" s="38"/>
      <c r="B1" s="38"/>
      <c r="C1" s="38"/>
      <c r="D1" s="38"/>
      <c r="E1" s="38"/>
      <c r="F1" s="2"/>
      <c r="G1" s="2"/>
      <c r="H1" s="2"/>
      <c r="I1" s="2"/>
      <c r="J1" s="2"/>
      <c r="K1" s="2"/>
      <c r="L1" s="2"/>
      <c r="M1" s="2"/>
      <c r="N1" s="2"/>
    </row>
    <row r="2" spans="1:14" ht="64.5" customHeight="1" x14ac:dyDescent="0.2">
      <c r="A2" s="38"/>
      <c r="B2" s="38"/>
      <c r="C2" s="38"/>
      <c r="D2" s="38"/>
      <c r="E2" s="38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54" t="s">
        <v>0</v>
      </c>
      <c r="B3" s="55"/>
      <c r="C3" s="55"/>
      <c r="D3" s="55"/>
      <c r="E3" s="55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40" t="s">
        <v>1</v>
      </c>
      <c r="B4" s="56">
        <f ca="1">TODAY()</f>
        <v>43472</v>
      </c>
      <c r="C4" s="57"/>
      <c r="D4" s="57"/>
      <c r="E4" s="57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A5" s="39" t="s">
        <v>2</v>
      </c>
      <c r="B5" s="58"/>
      <c r="C5" s="57"/>
      <c r="D5" s="57"/>
      <c r="E5" s="57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40" t="s">
        <v>3</v>
      </c>
      <c r="B6" s="59"/>
      <c r="C6" s="57"/>
      <c r="D6" s="57"/>
      <c r="E6" s="57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40" t="s">
        <v>4</v>
      </c>
      <c r="B7" s="59"/>
      <c r="C7" s="57"/>
      <c r="D7" s="57"/>
      <c r="E7" s="57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40" t="s">
        <v>5</v>
      </c>
      <c r="B8" s="60"/>
      <c r="C8" s="57"/>
      <c r="D8" s="57"/>
      <c r="E8" s="57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40" t="s">
        <v>6</v>
      </c>
      <c r="B9" s="61"/>
      <c r="C9" s="57"/>
      <c r="D9" s="57"/>
      <c r="E9" s="57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39" t="s">
        <v>7</v>
      </c>
      <c r="B10" s="58" t="s">
        <v>8</v>
      </c>
      <c r="C10" s="57"/>
      <c r="D10" s="57"/>
      <c r="E10" s="57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40" t="s">
        <v>4</v>
      </c>
      <c r="B11" s="59"/>
      <c r="C11" s="57"/>
      <c r="D11" s="57"/>
      <c r="E11" s="57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40" t="s">
        <v>5</v>
      </c>
      <c r="B12" s="60" t="s">
        <v>9</v>
      </c>
      <c r="C12" s="57"/>
      <c r="D12" s="57"/>
      <c r="E12" s="57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40" t="s">
        <v>6</v>
      </c>
      <c r="B13" s="62" t="str">
        <f>HYPERLINK("mailto:info@pos-kkm.ru","info@pos-kkm.ru")</f>
        <v>info@pos-kkm.ru</v>
      </c>
      <c r="C13" s="57"/>
      <c r="D13" s="57"/>
      <c r="E13" s="57"/>
      <c r="F13" s="2"/>
      <c r="G13" s="2"/>
      <c r="H13" s="2"/>
      <c r="I13" s="2"/>
      <c r="J13" s="2"/>
      <c r="K13" s="2"/>
      <c r="L13" s="2"/>
      <c r="M13" s="2"/>
      <c r="N13" s="2"/>
    </row>
    <row r="14" spans="1:14" ht="47.25" customHeight="1" x14ac:dyDescent="0.2">
      <c r="A14" s="63" t="s">
        <v>65</v>
      </c>
      <c r="B14" s="55"/>
      <c r="C14" s="55"/>
      <c r="D14" s="55"/>
      <c r="E14" s="55"/>
      <c r="F14" s="2"/>
      <c r="G14" s="2"/>
      <c r="H14" s="2"/>
      <c r="I14" s="2"/>
      <c r="J14" s="2"/>
      <c r="K14" s="2"/>
      <c r="L14" s="2"/>
      <c r="M14" s="2"/>
      <c r="N14" s="2"/>
    </row>
    <row r="15" spans="1:14" ht="38.25" x14ac:dyDescent="0.2">
      <c r="A15" s="27" t="s">
        <v>10</v>
      </c>
      <c r="B15" s="27" t="s">
        <v>11</v>
      </c>
      <c r="C15" s="27" t="s">
        <v>38</v>
      </c>
      <c r="D15" s="27" t="s">
        <v>12</v>
      </c>
      <c r="E15" s="27" t="s">
        <v>39</v>
      </c>
      <c r="F15" s="7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45" t="s">
        <v>13</v>
      </c>
      <c r="B16" s="64"/>
      <c r="C16" s="64"/>
      <c r="D16" s="64"/>
      <c r="E16" s="64"/>
      <c r="F16" s="7"/>
      <c r="G16" s="2"/>
      <c r="H16" s="2"/>
      <c r="I16" s="2"/>
      <c r="J16" s="2"/>
      <c r="K16" s="2"/>
      <c r="L16" s="2"/>
      <c r="M16" s="2"/>
      <c r="N16" s="2"/>
    </row>
    <row r="17" spans="1:26" ht="37.5" customHeight="1" x14ac:dyDescent="0.2">
      <c r="A17" s="65" t="s">
        <v>56</v>
      </c>
      <c r="B17" s="22" t="s">
        <v>57</v>
      </c>
      <c r="C17" s="66">
        <v>5990</v>
      </c>
      <c r="D17" s="66">
        <v>1</v>
      </c>
      <c r="E17" s="66">
        <f t="shared" ref="E17" si="0">C17*D17</f>
        <v>5990</v>
      </c>
      <c r="F17" s="7"/>
      <c r="G17" s="2"/>
      <c r="H17" s="2"/>
      <c r="I17" s="2"/>
      <c r="J17" s="2"/>
      <c r="K17" s="2"/>
      <c r="L17" s="2"/>
      <c r="M17" s="2"/>
      <c r="N17" s="2"/>
    </row>
    <row r="18" spans="1:26" ht="12.75" customHeight="1" x14ac:dyDescent="0.2">
      <c r="A18" s="47" t="s">
        <v>20</v>
      </c>
      <c r="B18" s="64"/>
      <c r="C18" s="64"/>
      <c r="D18" s="64"/>
      <c r="E18" s="26">
        <f>SUM(E17:E17)</f>
        <v>5990</v>
      </c>
      <c r="F18" s="7"/>
      <c r="G18" s="2"/>
      <c r="H18" s="2"/>
      <c r="I18" s="2"/>
      <c r="J18" s="2"/>
      <c r="K18" s="2"/>
      <c r="L18" s="2"/>
      <c r="M18" s="2"/>
      <c r="N18" s="2"/>
    </row>
    <row r="19" spans="1:26" ht="14.25" customHeight="1" x14ac:dyDescent="0.2">
      <c r="A19" s="45" t="s">
        <v>21</v>
      </c>
      <c r="B19" s="64"/>
      <c r="C19" s="64"/>
      <c r="D19" s="64"/>
      <c r="E19" s="64"/>
      <c r="F19" s="7"/>
      <c r="G19" s="2"/>
      <c r="H19" s="2"/>
      <c r="I19" s="2"/>
      <c r="J19" s="2"/>
      <c r="K19" s="2"/>
      <c r="L19" s="2"/>
      <c r="M19" s="2"/>
      <c r="N19" s="2"/>
    </row>
    <row r="20" spans="1:26" ht="66" customHeight="1" x14ac:dyDescent="0.2">
      <c r="A20" s="10" t="s">
        <v>47</v>
      </c>
      <c r="B20" s="22" t="s">
        <v>51</v>
      </c>
      <c r="C20" s="11">
        <v>70240</v>
      </c>
      <c r="D20" s="11">
        <v>1</v>
      </c>
      <c r="E20" s="21">
        <f t="shared" ref="E20" si="1">PRODUCT(C20,D20)</f>
        <v>70240</v>
      </c>
      <c r="F20" s="7"/>
      <c r="H20" s="2"/>
      <c r="I20" s="2"/>
      <c r="J20" s="2"/>
      <c r="K20" s="2"/>
      <c r="L20" s="2"/>
      <c r="M20" s="2"/>
      <c r="N20" s="2"/>
    </row>
    <row r="21" spans="1:26" ht="56.25" customHeight="1" x14ac:dyDescent="0.2">
      <c r="A21" s="12" t="s">
        <v>22</v>
      </c>
      <c r="B21" s="9" t="s">
        <v>64</v>
      </c>
      <c r="C21" s="13">
        <v>3550</v>
      </c>
      <c r="D21" s="11">
        <v>1</v>
      </c>
      <c r="E21" s="21">
        <f>PRODUCT(C21,D21)</f>
        <v>3550</v>
      </c>
      <c r="F21" s="14"/>
      <c r="G21" s="6"/>
      <c r="H21" s="6"/>
      <c r="I21" s="6"/>
      <c r="J21" s="6"/>
      <c r="K21" s="6"/>
      <c r="L21" s="6"/>
      <c r="M21" s="6"/>
      <c r="N21" s="6"/>
    </row>
    <row r="22" spans="1:26" s="31" customFormat="1" ht="66.75" customHeight="1" x14ac:dyDescent="0.25">
      <c r="A22" s="35" t="s">
        <v>42</v>
      </c>
      <c r="B22" s="29" t="s">
        <v>58</v>
      </c>
      <c r="C22" s="30">
        <v>27800</v>
      </c>
      <c r="D22" s="30">
        <v>1</v>
      </c>
      <c r="E22" s="30">
        <f>C22*D22</f>
        <v>27800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31" customFormat="1" ht="63.75" customHeight="1" x14ac:dyDescent="0.25">
      <c r="A23" s="35" t="s">
        <v>50</v>
      </c>
      <c r="B23" s="9" t="s">
        <v>59</v>
      </c>
      <c r="C23" s="32">
        <v>9450</v>
      </c>
      <c r="D23" s="30">
        <v>1</v>
      </c>
      <c r="E23" s="30">
        <f t="shared" ref="E23:E26" si="2">D23*C23</f>
        <v>9450</v>
      </c>
      <c r="F23" s="33"/>
      <c r="G23" s="37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s="31" customFormat="1" ht="63.75" customHeight="1" x14ac:dyDescent="0.2">
      <c r="A24" s="41" t="s">
        <v>49</v>
      </c>
      <c r="B24" s="9" t="s">
        <v>48</v>
      </c>
      <c r="C24" s="32">
        <v>29900</v>
      </c>
      <c r="D24" s="30">
        <v>1</v>
      </c>
      <c r="E24" s="30">
        <f t="shared" si="2"/>
        <v>29900</v>
      </c>
      <c r="F24" s="33"/>
      <c r="G24" s="37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24" customHeight="1" x14ac:dyDescent="0.2">
      <c r="A25" s="9" t="s">
        <v>23</v>
      </c>
      <c r="B25" s="22" t="s">
        <v>40</v>
      </c>
      <c r="C25" s="13">
        <v>80</v>
      </c>
      <c r="D25" s="11">
        <v>10</v>
      </c>
      <c r="E25" s="21">
        <f t="shared" si="2"/>
        <v>800</v>
      </c>
      <c r="F25" s="7"/>
      <c r="G25" s="2"/>
      <c r="H25" s="2"/>
      <c r="I25" s="2"/>
      <c r="J25" s="2"/>
      <c r="K25" s="2"/>
      <c r="L25" s="2"/>
      <c r="M25" s="2"/>
      <c r="N25" s="2"/>
    </row>
    <row r="26" spans="1:26" ht="35.25" customHeight="1" x14ac:dyDescent="0.2">
      <c r="A26" s="9" t="s">
        <v>24</v>
      </c>
      <c r="B26" s="22" t="s">
        <v>25</v>
      </c>
      <c r="C26" s="13">
        <v>65</v>
      </c>
      <c r="D26" s="11">
        <v>5</v>
      </c>
      <c r="E26" s="21">
        <f t="shared" si="2"/>
        <v>325</v>
      </c>
      <c r="F26" s="7"/>
      <c r="G26" s="2"/>
      <c r="H26" s="2"/>
      <c r="I26" s="2"/>
      <c r="J26" s="2"/>
      <c r="K26" s="2"/>
      <c r="L26" s="2"/>
      <c r="M26" s="2"/>
      <c r="N26" s="2"/>
    </row>
    <row r="27" spans="1:26" ht="16.5" customHeight="1" x14ac:dyDescent="0.2">
      <c r="A27" s="47" t="s">
        <v>26</v>
      </c>
      <c r="B27" s="64"/>
      <c r="C27" s="64"/>
      <c r="D27" s="64"/>
      <c r="E27" s="26">
        <f>SUM(E20:E26)</f>
        <v>142065</v>
      </c>
      <c r="F27" s="7"/>
      <c r="G27" s="2"/>
      <c r="H27" s="2"/>
      <c r="I27" s="2"/>
      <c r="J27" s="2"/>
      <c r="K27" s="2"/>
      <c r="L27" s="2"/>
      <c r="M27" s="2"/>
      <c r="N27" s="2"/>
    </row>
    <row r="28" spans="1:26" ht="14.25" customHeight="1" x14ac:dyDescent="0.2">
      <c r="A28" s="45" t="s">
        <v>27</v>
      </c>
      <c r="B28" s="64"/>
      <c r="C28" s="64"/>
      <c r="D28" s="64"/>
      <c r="E28" s="64"/>
      <c r="F28" s="7"/>
      <c r="G28" s="2"/>
      <c r="H28" s="2"/>
      <c r="I28" s="2"/>
      <c r="J28" s="2"/>
      <c r="K28" s="2"/>
      <c r="L28" s="2"/>
      <c r="M28" s="2"/>
      <c r="N28" s="2"/>
    </row>
    <row r="29" spans="1:26" ht="14.25" customHeight="1" x14ac:dyDescent="0.2">
      <c r="A29" s="45" t="s">
        <v>28</v>
      </c>
      <c r="B29" s="64"/>
      <c r="C29" s="64"/>
      <c r="D29" s="64"/>
      <c r="E29" s="64"/>
      <c r="F29" s="7"/>
      <c r="G29" s="2"/>
      <c r="H29" s="2"/>
      <c r="I29" s="2"/>
      <c r="J29" s="2"/>
      <c r="K29" s="2"/>
      <c r="L29" s="2"/>
      <c r="M29" s="2"/>
      <c r="N29" s="2"/>
    </row>
    <row r="30" spans="1:26" ht="36" customHeight="1" x14ac:dyDescent="0.2">
      <c r="A30" s="9" t="s">
        <v>29</v>
      </c>
      <c r="B30" s="9" t="s">
        <v>41</v>
      </c>
      <c r="C30" s="42">
        <v>1000</v>
      </c>
      <c r="D30" s="16">
        <v>3</v>
      </c>
      <c r="E30" s="43">
        <f t="shared" ref="E30:E32" si="3">C30*D30</f>
        <v>3000</v>
      </c>
      <c r="F30" s="7"/>
      <c r="G30" s="2"/>
      <c r="H30" s="2"/>
      <c r="I30" s="2"/>
      <c r="J30" s="2"/>
      <c r="K30" s="2"/>
      <c r="L30" s="2"/>
      <c r="M30" s="2"/>
      <c r="N30" s="2"/>
    </row>
    <row r="31" spans="1:26" ht="63.75" x14ac:dyDescent="0.2">
      <c r="A31" s="9" t="s">
        <v>30</v>
      </c>
      <c r="B31" s="9" t="s">
        <v>31</v>
      </c>
      <c r="C31" s="42">
        <v>5000</v>
      </c>
      <c r="D31" s="16">
        <v>2</v>
      </c>
      <c r="E31" s="43">
        <f t="shared" si="3"/>
        <v>10000</v>
      </c>
      <c r="F31" s="7"/>
      <c r="G31" s="2"/>
      <c r="H31" s="2"/>
      <c r="I31" s="2"/>
      <c r="J31" s="2"/>
      <c r="K31" s="2"/>
      <c r="L31" s="2"/>
      <c r="M31" s="2"/>
      <c r="N31" s="2"/>
    </row>
    <row r="32" spans="1:26" ht="36" customHeight="1" x14ac:dyDescent="0.2">
      <c r="A32" s="9" t="s">
        <v>52</v>
      </c>
      <c r="B32" s="9" t="s">
        <v>53</v>
      </c>
      <c r="C32" s="42">
        <v>1500</v>
      </c>
      <c r="D32" s="16">
        <v>2</v>
      </c>
      <c r="E32" s="43">
        <f t="shared" si="3"/>
        <v>3000</v>
      </c>
      <c r="F32" s="7"/>
      <c r="G32" s="2"/>
      <c r="H32" s="2"/>
      <c r="I32" s="2"/>
      <c r="J32" s="2"/>
      <c r="K32" s="2"/>
      <c r="L32" s="2"/>
      <c r="M32" s="2"/>
      <c r="N32" s="2"/>
    </row>
    <row r="33" spans="1:14" ht="17.25" customHeight="1" x14ac:dyDescent="0.2">
      <c r="A33" s="48" t="s">
        <v>32</v>
      </c>
      <c r="B33" s="64"/>
      <c r="C33" s="64"/>
      <c r="D33" s="64"/>
      <c r="E33" s="25">
        <f>SUM(E30:E32)</f>
        <v>16000</v>
      </c>
      <c r="F33" s="7"/>
      <c r="G33" s="2"/>
      <c r="H33" s="2"/>
      <c r="I33" s="2"/>
      <c r="J33" s="2"/>
      <c r="K33" s="2"/>
      <c r="L33" s="2"/>
      <c r="M33" s="2"/>
      <c r="N33" s="2"/>
    </row>
    <row r="34" spans="1:14" ht="14.25" customHeight="1" x14ac:dyDescent="0.2">
      <c r="A34" s="52" t="s">
        <v>33</v>
      </c>
      <c r="B34" s="64"/>
      <c r="C34" s="64"/>
      <c r="D34" s="64"/>
      <c r="E34" s="18"/>
      <c r="F34" s="7"/>
      <c r="G34" s="2"/>
      <c r="H34" s="2"/>
      <c r="I34" s="2"/>
      <c r="J34" s="2"/>
      <c r="K34" s="2"/>
      <c r="L34" s="2"/>
      <c r="M34" s="2"/>
      <c r="N34" s="2"/>
    </row>
    <row r="35" spans="1:14" ht="46.5" customHeight="1" x14ac:dyDescent="0.2">
      <c r="A35" s="19" t="s">
        <v>34</v>
      </c>
      <c r="B35" s="44" t="s">
        <v>54</v>
      </c>
      <c r="C35" s="15">
        <v>12000</v>
      </c>
      <c r="D35" s="16">
        <v>1</v>
      </c>
      <c r="E35" s="17">
        <f t="shared" ref="E35:E37" si="4">C35*D35</f>
        <v>12000</v>
      </c>
      <c r="F35" s="7"/>
      <c r="G35" s="2"/>
      <c r="H35" s="2"/>
      <c r="I35" s="2"/>
      <c r="J35" s="2"/>
      <c r="K35" s="2"/>
      <c r="L35" s="2"/>
      <c r="M35" s="2"/>
      <c r="N35" s="2"/>
    </row>
    <row r="36" spans="1:14" ht="96" x14ac:dyDescent="0.2">
      <c r="A36" s="19" t="s">
        <v>35</v>
      </c>
      <c r="B36" s="44" t="s">
        <v>55</v>
      </c>
      <c r="C36" s="15">
        <v>5000</v>
      </c>
      <c r="D36" s="16">
        <v>1</v>
      </c>
      <c r="E36" s="17">
        <f t="shared" si="4"/>
        <v>5000</v>
      </c>
      <c r="F36" s="7"/>
      <c r="G36" s="2"/>
      <c r="H36" s="2"/>
      <c r="I36" s="2"/>
      <c r="J36" s="2"/>
      <c r="K36" s="2"/>
      <c r="L36" s="2"/>
      <c r="M36" s="2"/>
      <c r="N36" s="2"/>
    </row>
    <row r="37" spans="1:14" ht="12.75" x14ac:dyDescent="0.2">
      <c r="A37" s="19" t="s">
        <v>60</v>
      </c>
      <c r="B37" s="44" t="s">
        <v>61</v>
      </c>
      <c r="C37" s="15">
        <v>1500</v>
      </c>
      <c r="D37" s="16">
        <v>1</v>
      </c>
      <c r="E37" s="17">
        <f t="shared" si="4"/>
        <v>1500</v>
      </c>
      <c r="F37" s="7"/>
      <c r="G37" s="2"/>
      <c r="H37" s="2"/>
      <c r="I37" s="2"/>
      <c r="J37" s="2"/>
      <c r="K37" s="2"/>
      <c r="L37" s="2"/>
      <c r="M37" s="2"/>
      <c r="N37" s="2"/>
    </row>
    <row r="38" spans="1:14" ht="22.5" customHeight="1" x14ac:dyDescent="0.2">
      <c r="A38" s="53" t="s">
        <v>62</v>
      </c>
      <c r="B38" s="64"/>
      <c r="C38" s="64"/>
      <c r="D38" s="64"/>
      <c r="E38" s="24">
        <f>SUM(E35:E37)</f>
        <v>18500</v>
      </c>
      <c r="F38" s="7"/>
      <c r="G38" s="2"/>
      <c r="H38" s="2"/>
      <c r="I38" s="2"/>
      <c r="J38" s="2"/>
      <c r="K38" s="2"/>
      <c r="L38" s="2"/>
      <c r="M38" s="2"/>
      <c r="N38" s="2"/>
    </row>
    <row r="39" spans="1:14" ht="14.25" customHeight="1" x14ac:dyDescent="0.2">
      <c r="A39" s="50" t="s">
        <v>63</v>
      </c>
      <c r="B39" s="67"/>
      <c r="C39" s="67"/>
      <c r="D39" s="67"/>
      <c r="E39" s="23">
        <f>E33+E38</f>
        <v>34500</v>
      </c>
      <c r="F39" s="7"/>
      <c r="G39" s="2"/>
      <c r="H39" s="2"/>
      <c r="I39" s="2"/>
      <c r="J39" s="2"/>
      <c r="K39" s="2"/>
      <c r="L39" s="2"/>
      <c r="M39" s="2"/>
      <c r="N39" s="2"/>
    </row>
    <row r="40" spans="1:14" ht="12.75" customHeight="1" x14ac:dyDescent="0.2">
      <c r="A40" s="51" t="s">
        <v>36</v>
      </c>
      <c r="B40" s="64"/>
      <c r="C40" s="64"/>
      <c r="D40" s="64"/>
      <c r="E40" s="20">
        <f>E18+E27+E39</f>
        <v>182555</v>
      </c>
      <c r="F40" s="7"/>
      <c r="G40" s="2"/>
      <c r="H40" s="2"/>
      <c r="I40" s="2"/>
      <c r="J40" s="2"/>
      <c r="K40" s="2"/>
      <c r="L40" s="2"/>
      <c r="M40" s="2"/>
      <c r="N40" s="2"/>
    </row>
    <row r="41" spans="1:14" ht="29.25" customHeight="1" x14ac:dyDescent="0.2">
      <c r="A41" s="49" t="s">
        <v>37</v>
      </c>
      <c r="B41" s="64"/>
      <c r="C41" s="64"/>
      <c r="D41" s="64"/>
      <c r="E41" s="64"/>
      <c r="F41" s="7"/>
      <c r="G41" s="2"/>
      <c r="H41" s="2"/>
      <c r="I41" s="2"/>
      <c r="J41" s="2"/>
      <c r="K41" s="2"/>
      <c r="L41" s="2"/>
      <c r="M41" s="2"/>
      <c r="N41" s="2"/>
    </row>
    <row r="42" spans="1:14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</sheetData>
  <mergeCells count="24">
    <mergeCell ref="A33:D33"/>
    <mergeCell ref="A34:D34"/>
    <mergeCell ref="A38:D38"/>
    <mergeCell ref="A39:D39"/>
    <mergeCell ref="A40:D40"/>
    <mergeCell ref="A41:E41"/>
    <mergeCell ref="A16:E16"/>
    <mergeCell ref="A18:D18"/>
    <mergeCell ref="A19:E19"/>
    <mergeCell ref="A27:D27"/>
    <mergeCell ref="A28:E28"/>
    <mergeCell ref="A29:E29"/>
    <mergeCell ref="B9:E9"/>
    <mergeCell ref="B10:E10"/>
    <mergeCell ref="B11:E11"/>
    <mergeCell ref="B12:E12"/>
    <mergeCell ref="B13:E13"/>
    <mergeCell ref="A14:E14"/>
    <mergeCell ref="A3:E3"/>
    <mergeCell ref="B4:E4"/>
    <mergeCell ref="B5:E5"/>
    <mergeCell ref="B6:E6"/>
    <mergeCell ref="B7:E7"/>
    <mergeCell ref="B8:E8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КП iiko</vt:lpstr>
      <vt:lpstr>КП iikoCloud</vt:lpstr>
      <vt:lpstr>'КП iikoCloud'!__xlnm.Print_Area</vt:lpstr>
      <vt:lpstr>__xlnm.Print_Area</vt:lpstr>
      <vt:lpstr>'КП iiko'!Область_печати</vt:lpstr>
      <vt:lpstr>'КП iikoCloud'!Область_печати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Hgton</dc:creator>
  <cp:lastModifiedBy>Пользователь Windows</cp:lastModifiedBy>
  <dcterms:created xsi:type="dcterms:W3CDTF">2017-09-06T10:12:55Z</dcterms:created>
  <dcterms:modified xsi:type="dcterms:W3CDTF">2019-01-06T22:12:04Z</dcterms:modified>
</cp:coreProperties>
</file>